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7320" windowHeight="8490" activeTab="0"/>
  </bookViews>
  <sheets>
    <sheet name="Ark1" sheetId="1" r:id="rId1"/>
  </sheets>
  <definedNames>
    <definedName name="_xlnm.Print_Area" localSheetId="0">'Ark1'!$A$1:$V$272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A6" authorId="0">
      <text>
        <r>
          <rPr>
            <sz val="8"/>
            <rFont val="Tahoma"/>
            <family val="0"/>
          </rPr>
          <t>Anne Røed:
Husk å rette måned i toppteksten også!!</t>
        </r>
      </text>
    </comment>
  </commentList>
</comments>
</file>

<file path=xl/sharedStrings.xml><?xml version="1.0" encoding="utf-8"?>
<sst xmlns="http://schemas.openxmlformats.org/spreadsheetml/2006/main" count="497" uniqueCount="352">
  <si>
    <t xml:space="preserve"> </t>
  </si>
  <si>
    <t>Elektronisk postjournal (EPJ)</t>
  </si>
  <si>
    <t>Fordelt på redaksjoner</t>
  </si>
  <si>
    <t>Gj.snitt</t>
  </si>
  <si>
    <t>NAVN</t>
  </si>
  <si>
    <t>Jan.</t>
  </si>
  <si>
    <t>Feb.</t>
  </si>
  <si>
    <t>Mars</t>
  </si>
  <si>
    <t>April</t>
  </si>
  <si>
    <t>Mai.</t>
  </si>
  <si>
    <t>Juni</t>
  </si>
  <si>
    <t>Juli</t>
  </si>
  <si>
    <t>Aug.</t>
  </si>
  <si>
    <t>Sep.</t>
  </si>
  <si>
    <t>Okt.</t>
  </si>
  <si>
    <t>Nov.</t>
  </si>
  <si>
    <t>Des.</t>
  </si>
  <si>
    <t>SUM</t>
  </si>
  <si>
    <t>TOTAL</t>
  </si>
  <si>
    <t>Redaksjon</t>
  </si>
  <si>
    <t>A-pressens Oslo-redaksjon</t>
  </si>
  <si>
    <t>APOR</t>
  </si>
  <si>
    <t>Adresseavisen</t>
  </si>
  <si>
    <t>Advokatfirmaet Føyen</t>
  </si>
  <si>
    <t>Advokatfirmaet Nordia</t>
  </si>
  <si>
    <t>Aftenposten</t>
  </si>
  <si>
    <t>Aftenposten aften</t>
  </si>
  <si>
    <t>Aftenposten innenriks</t>
  </si>
  <si>
    <t>Aftenposten politisk redaksjon</t>
  </si>
  <si>
    <t>Agderposten</t>
  </si>
  <si>
    <t>Akershus Amstidende</t>
  </si>
  <si>
    <t>Arbeidsmiljø</t>
  </si>
  <si>
    <t>Avis1</t>
  </si>
  <si>
    <t>Avisa Strilen</t>
  </si>
  <si>
    <t>Balder Magasin</t>
  </si>
  <si>
    <t>Bellona magasin</t>
  </si>
  <si>
    <t>Bellona</t>
  </si>
  <si>
    <t>Bergens Tidende</t>
  </si>
  <si>
    <t>Bergens tid.</t>
  </si>
  <si>
    <t>Bergensavisen</t>
  </si>
  <si>
    <t>Byggaktuelt</t>
  </si>
  <si>
    <t>Bonde og Småbruker</t>
  </si>
  <si>
    <t>CNN Norge</t>
  </si>
  <si>
    <t>Computerworld</t>
  </si>
  <si>
    <t>Dagbladet</t>
  </si>
  <si>
    <t>Dagens Medisin</t>
  </si>
  <si>
    <t>Dagens Næringsliv</t>
  </si>
  <si>
    <t>Dagens Nær.</t>
  </si>
  <si>
    <t>Dagsavisen</t>
  </si>
  <si>
    <t>Demokraten</t>
  </si>
  <si>
    <t>Development today</t>
  </si>
  <si>
    <t>Digi.no</t>
  </si>
  <si>
    <t>Drammens Tidende</t>
  </si>
  <si>
    <t>Drammens tid.</t>
  </si>
  <si>
    <t>Elektropersonalets landsråd</t>
  </si>
  <si>
    <t>El.personalets landsråd</t>
  </si>
  <si>
    <t>Embla</t>
  </si>
  <si>
    <t>Energi/kraftnytt</t>
  </si>
  <si>
    <t>Energi/kraft</t>
  </si>
  <si>
    <t>Etterlyst</t>
  </si>
  <si>
    <t>Faro journalen</t>
  </si>
  <si>
    <t>Finansavisen</t>
  </si>
  <si>
    <t>Finnmark Dagblad</t>
  </si>
  <si>
    <t>Finnmark dagb.</t>
  </si>
  <si>
    <t>Fiskaren</t>
  </si>
  <si>
    <t>Fjell-ljom</t>
  </si>
  <si>
    <t>Folket</t>
  </si>
  <si>
    <t>Folkets Framtid</t>
  </si>
  <si>
    <t>Folkets framtid</t>
  </si>
  <si>
    <t>Forbruker-rapporten</t>
  </si>
  <si>
    <t>Fobruker-rapp.</t>
  </si>
  <si>
    <t>Forsvarets Forum</t>
  </si>
  <si>
    <t>Forsvarsdepartementet</t>
  </si>
  <si>
    <t>Fredriksstad Blad</t>
  </si>
  <si>
    <t>Fredr. Blad</t>
  </si>
  <si>
    <t>Fremover</t>
  </si>
  <si>
    <t>Frilans-journalister</t>
  </si>
  <si>
    <t>Frilans</t>
  </si>
  <si>
    <t>Fritt kjøpmannskap</t>
  </si>
  <si>
    <t>Fritt kjøpmanns</t>
  </si>
  <si>
    <t>Fysioterapeuten</t>
  </si>
  <si>
    <t>Fædrelandsvennen</t>
  </si>
  <si>
    <t>Fædrelandsv.</t>
  </si>
  <si>
    <t>Greenpeace</t>
  </si>
  <si>
    <t>Gudbrandsdølen dagningen</t>
  </si>
  <si>
    <t>Hamar Arbeiderblad</t>
  </si>
  <si>
    <t>Haugesunds Avis</t>
  </si>
  <si>
    <t>Hordaland folkeblad</t>
  </si>
  <si>
    <t>Høgskolen i Oslo. Journalistutdanningen</t>
  </si>
  <si>
    <t>Høgsk. Oslo. J.</t>
  </si>
  <si>
    <t>Høgskolen i Volda. Journalistutdanningen</t>
  </si>
  <si>
    <t>Høgsk. I Volda. J.</t>
  </si>
  <si>
    <t>Ingeniørforlaget</t>
  </si>
  <si>
    <t>It-avisen</t>
  </si>
  <si>
    <t>Journalisten</t>
  </si>
  <si>
    <t>Juritzen tv-produksjon</t>
  </si>
  <si>
    <t>Kirke- undervisning og forskningsdepartementet</t>
  </si>
  <si>
    <t>Klassekampen</t>
  </si>
  <si>
    <t>Kommunal rapport</t>
  </si>
  <si>
    <t>Kommunal rap.</t>
  </si>
  <si>
    <t>Korsets Seier</t>
  </si>
  <si>
    <t>Kreativt forum</t>
  </si>
  <si>
    <t>Lofotposten</t>
  </si>
  <si>
    <t>Luftfartstilsynet</t>
  </si>
  <si>
    <t>Løkeland Stai</t>
  </si>
  <si>
    <t>Løkeland/Stai</t>
  </si>
  <si>
    <t>Magasinet Folkevett</t>
  </si>
  <si>
    <t>Montel nyhetsbyrå</t>
  </si>
  <si>
    <t>Montel</t>
  </si>
  <si>
    <t>Musikk-kultur</t>
  </si>
  <si>
    <t>Nationen</t>
  </si>
  <si>
    <t>Natur og Samfunn</t>
  </si>
  <si>
    <t>Naturkraft as</t>
  </si>
  <si>
    <t>Naturkraft</t>
  </si>
  <si>
    <t>Nettavisen</t>
  </si>
  <si>
    <t>Nettsport</t>
  </si>
  <si>
    <t>Nordlandsposten</t>
  </si>
  <si>
    <t>Nordlys</t>
  </si>
  <si>
    <t>Norges KFUK, KFUM</t>
  </si>
  <si>
    <t>Norsk Avisbyrå</t>
  </si>
  <si>
    <t>Norsk avisbyrå</t>
  </si>
  <si>
    <t>Norsk Landbruk</t>
  </si>
  <si>
    <t>Norsk Presseforbund</t>
  </si>
  <si>
    <t>Norsk pressef.</t>
  </si>
  <si>
    <t>Norsk redaktørforening</t>
  </si>
  <si>
    <t>Norsk red.for.</t>
  </si>
  <si>
    <t>Norsk skoleblad</t>
  </si>
  <si>
    <t>NRK</t>
  </si>
  <si>
    <t>NRK Alltid nyheter</t>
  </si>
  <si>
    <t>NRK Brennpunkt</t>
  </si>
  <si>
    <t>NRK Dagsnytt</t>
  </si>
  <si>
    <t>NRK Dagsrevyen</t>
  </si>
  <si>
    <t>NRK Finnmark</t>
  </si>
  <si>
    <t>NRK Hedmark</t>
  </si>
  <si>
    <t>NRK Hordaland</t>
  </si>
  <si>
    <t>NRK Midt i musikken</t>
  </si>
  <si>
    <t>NRK Migrapolis</t>
  </si>
  <si>
    <t>NRK Nord-Trøndelag</t>
  </si>
  <si>
    <t>NRK Nordland</t>
  </si>
  <si>
    <t>NRK Oppland</t>
  </si>
  <si>
    <t>NRK Puls</t>
  </si>
  <si>
    <t>NRK Radio Nyhetsavd.</t>
  </si>
  <si>
    <t>NRK Radiosporten</t>
  </si>
  <si>
    <t>NRK Same-radio</t>
  </si>
  <si>
    <t>NRK Sørlandet</t>
  </si>
  <si>
    <t>NRK Sør-Trøndelag</t>
  </si>
  <si>
    <t>NRK Telemark</t>
  </si>
  <si>
    <t>NRK Troms</t>
  </si>
  <si>
    <t>NRK TV sporten</t>
  </si>
  <si>
    <t>NRK Vestfold</t>
  </si>
  <si>
    <t>NRK Økonomired.</t>
  </si>
  <si>
    <t>NRK Østfold</t>
  </si>
  <si>
    <t>NRK Østlandssendingen</t>
  </si>
  <si>
    <t xml:space="preserve">NRK P2 </t>
  </si>
  <si>
    <t>NRK P2 kulturnytt</t>
  </si>
  <si>
    <t>NRK P2 musikkred.</t>
  </si>
  <si>
    <t>NRK P2</t>
  </si>
  <si>
    <t>NRK P3</t>
  </si>
  <si>
    <t>NTB</t>
  </si>
  <si>
    <t>NTB Bergen</t>
  </si>
  <si>
    <t>NTB Klar Tale</t>
  </si>
  <si>
    <t>Ny Tid</t>
  </si>
  <si>
    <t>Nye Troms</t>
  </si>
  <si>
    <t>Nærings- og handelsdep</t>
  </si>
  <si>
    <t>NHD</t>
  </si>
  <si>
    <t>Næringslivets ukeavis</t>
  </si>
  <si>
    <t>Næringsl. ukeav</t>
  </si>
  <si>
    <t>Osloposten</t>
  </si>
  <si>
    <t>Oslostudenten</t>
  </si>
  <si>
    <t>P4 Kristiansand</t>
  </si>
  <si>
    <t>P4 Radio hele Norge</t>
  </si>
  <si>
    <t>P4</t>
  </si>
  <si>
    <t>Planleggings- og admin.dep.</t>
  </si>
  <si>
    <t>PAA</t>
  </si>
  <si>
    <t>Pressesenteret</t>
  </si>
  <si>
    <t>Pressesent.</t>
  </si>
  <si>
    <t>Puls</t>
  </si>
  <si>
    <t>Radio Volda</t>
  </si>
  <si>
    <t>Ringsaker blad</t>
  </si>
  <si>
    <t>Riksrevisjonen</t>
  </si>
  <si>
    <t>Rogalands avis</t>
  </si>
  <si>
    <t>Rogalands av.</t>
  </si>
  <si>
    <t>Romerikes blad</t>
  </si>
  <si>
    <t>Romerikes bl.</t>
  </si>
  <si>
    <t>Ságat</t>
  </si>
  <si>
    <t>Ságat - samisk avis</t>
  </si>
  <si>
    <t>Samipress</t>
  </si>
  <si>
    <t>Sandefjords Blad</t>
  </si>
  <si>
    <t>Sandefj. blad</t>
  </si>
  <si>
    <t>Sarpsborg arbeiderblad</t>
  </si>
  <si>
    <t>Sarbsborg arbeiderblad</t>
  </si>
  <si>
    <t>Sosialurin</t>
  </si>
  <si>
    <t>Sosial- og helsedepartementet</t>
  </si>
  <si>
    <t>SHD</t>
  </si>
  <si>
    <t>Statens informasjonstjeneste</t>
  </si>
  <si>
    <t>SI</t>
  </si>
  <si>
    <t>Stavanger aftenblad</t>
  </si>
  <si>
    <t>Stavanger aft.bl</t>
  </si>
  <si>
    <t>Stortingets presselosje</t>
  </si>
  <si>
    <t>Stort. presse</t>
  </si>
  <si>
    <t>Sunnmørsposten</t>
  </si>
  <si>
    <t>TDN finans</t>
  </si>
  <si>
    <t>TDN kraft</t>
  </si>
  <si>
    <t>TDN nyhetsbyrå</t>
  </si>
  <si>
    <t>TDN nyhet</t>
  </si>
  <si>
    <t>Teknisk Ukeblad</t>
  </si>
  <si>
    <t>Teknisk ukeblad</t>
  </si>
  <si>
    <t>Telecom revy</t>
  </si>
  <si>
    <t>Telemarksavisa</t>
  </si>
  <si>
    <t>Telemarksav.</t>
  </si>
  <si>
    <t>Telen</t>
  </si>
  <si>
    <t>Tidsskr. for den norske lægeforening</t>
  </si>
  <si>
    <t>Tidsskr. lægefor.</t>
  </si>
  <si>
    <t>Tidsskr. Fysioterapeuten</t>
  </si>
  <si>
    <t>Transportforum</t>
  </si>
  <si>
    <t>Transp.forum</t>
  </si>
  <si>
    <t>Troms folkeblad</t>
  </si>
  <si>
    <t>Troms folkebl.</t>
  </si>
  <si>
    <t>Tromsø</t>
  </si>
  <si>
    <t>Trønder-avisa</t>
  </si>
  <si>
    <t>TV2</t>
  </si>
  <si>
    <t>TV2 Nyhetene</t>
  </si>
  <si>
    <t>Tønsbergs blad</t>
  </si>
  <si>
    <t>Ukjent</t>
  </si>
  <si>
    <t>Redaksjon ukjent</t>
  </si>
  <si>
    <t>Universitas (frilans)</t>
  </si>
  <si>
    <t>Universitas</t>
  </si>
  <si>
    <t>Upstream</t>
  </si>
  <si>
    <t>Varden</t>
  </si>
  <si>
    <t xml:space="preserve">Verdens Gang </t>
  </si>
  <si>
    <t>Verdens Gang Multimedia</t>
  </si>
  <si>
    <t>Verdens Gang Kristiansand</t>
  </si>
  <si>
    <t>Verdens Gang Politisk redaksjon</t>
  </si>
  <si>
    <t>Verdens Gang reportasjen</t>
  </si>
  <si>
    <t>Verdens Gang samfunnsavd.</t>
  </si>
  <si>
    <t>Verdens gang</t>
  </si>
  <si>
    <t>Våre Veger</t>
  </si>
  <si>
    <t>Våre veger</t>
  </si>
  <si>
    <t>Vårt Land</t>
  </si>
  <si>
    <t>Vårt land</t>
  </si>
  <si>
    <t>Widerøe</t>
  </si>
  <si>
    <t>Økonomisk rapport</t>
  </si>
  <si>
    <t>Økon. rapport</t>
  </si>
  <si>
    <t>Østlandets blad</t>
  </si>
  <si>
    <t>Østlands-posten</t>
  </si>
  <si>
    <t>Fordelt på arkiver</t>
  </si>
  <si>
    <t>Mai</t>
  </si>
  <si>
    <t>Dep.</t>
  </si>
  <si>
    <t xml:space="preserve"> Arbeids- og administrasjonsdep.</t>
  </si>
  <si>
    <t>AAD</t>
  </si>
  <si>
    <t xml:space="preserve"> Barne- og familiedepartementet</t>
  </si>
  <si>
    <t>BFD</t>
  </si>
  <si>
    <t xml:space="preserve"> Fiskeridep.</t>
  </si>
  <si>
    <t xml:space="preserve"> Forsvarsdep.</t>
  </si>
  <si>
    <t>FD</t>
  </si>
  <si>
    <t xml:space="preserve"> Justisdep. Domstolavd.</t>
  </si>
  <si>
    <t xml:space="preserve"> Justisdep. Kriminalomsorgsavd.</t>
  </si>
  <si>
    <t xml:space="preserve"> Justisdep. Lovavd.</t>
  </si>
  <si>
    <t xml:space="preserve"> Justisdep. Plan- og admin.avd.</t>
  </si>
  <si>
    <t xml:space="preserve"> Justisdep. Polaravd.</t>
  </si>
  <si>
    <t xml:space="preserve"> Justisdep. Politiavd.</t>
  </si>
  <si>
    <t xml:space="preserve"> Justisdep. Redn.- og beredsk.avd.</t>
  </si>
  <si>
    <t xml:space="preserve"> Justisdep. Sivilavd.</t>
  </si>
  <si>
    <t xml:space="preserve"> Justisdep. Utlendingsavd.</t>
  </si>
  <si>
    <t>JD totalt</t>
  </si>
  <si>
    <t xml:space="preserve"> Kirke-, utd.- og forsk.dep.</t>
  </si>
  <si>
    <t>KRD</t>
  </si>
  <si>
    <t xml:space="preserve"> Kulturdep.</t>
  </si>
  <si>
    <t>KD</t>
  </si>
  <si>
    <t xml:space="preserve"> Landbrukstilsynet</t>
  </si>
  <si>
    <t>SLT</t>
  </si>
  <si>
    <t xml:space="preserve"> Landbruksdep.</t>
  </si>
  <si>
    <t>LD</t>
  </si>
  <si>
    <t xml:space="preserve"> Luftfartstilsynet</t>
  </si>
  <si>
    <t>LT</t>
  </si>
  <si>
    <t xml:space="preserve"> Miljøverndep.</t>
  </si>
  <si>
    <t>MD</t>
  </si>
  <si>
    <t xml:space="preserve"> Norges vassdrags- og energiverk</t>
  </si>
  <si>
    <t>NVE</t>
  </si>
  <si>
    <t xml:space="preserve"> Nærings- og handelsdep.</t>
  </si>
  <si>
    <t xml:space="preserve"> Olje- og energidepartementet</t>
  </si>
  <si>
    <t xml:space="preserve"> Oljedirektoratet</t>
  </si>
  <si>
    <t>OD</t>
  </si>
  <si>
    <t xml:space="preserve"> Samferdselsdep.</t>
  </si>
  <si>
    <t>SD</t>
  </si>
  <si>
    <t xml:space="preserve"> Sosial- og helsedep.</t>
  </si>
  <si>
    <t xml:space="preserve"> Statens forurensningstilsyn</t>
  </si>
  <si>
    <t>SFT</t>
  </si>
  <si>
    <t xml:space="preserve"> Statens helsetilsyn</t>
  </si>
  <si>
    <t>Htil</t>
  </si>
  <si>
    <t xml:space="preserve"> Statens informasjonstjeneste</t>
  </si>
  <si>
    <t xml:space="preserve"> Statistisk sentralbyrå</t>
  </si>
  <si>
    <t>SSB</t>
  </si>
  <si>
    <t xml:space="preserve"> Utenriksdep.</t>
  </si>
  <si>
    <t>UD</t>
  </si>
  <si>
    <t xml:space="preserve"> SUM</t>
  </si>
  <si>
    <t>KUF</t>
  </si>
  <si>
    <t xml:space="preserve"> Kirke-, utd.- og forsk.dep., Kirkeavd.</t>
  </si>
  <si>
    <t xml:space="preserve"> Kommunal- og regionaldep., Utd. og forskn.avd.</t>
  </si>
  <si>
    <t>KUF totalt</t>
  </si>
  <si>
    <t>Farsunds avis</t>
  </si>
  <si>
    <t>Fasrsunds avis</t>
  </si>
  <si>
    <t>Helgelands blad</t>
  </si>
  <si>
    <t>Levanger avisa</t>
  </si>
  <si>
    <t>Medieforum</t>
  </si>
  <si>
    <t>Stiftelsen Medieforum</t>
  </si>
  <si>
    <t>Søvesten</t>
  </si>
  <si>
    <t>Billboard</t>
  </si>
  <si>
    <t>Fiskeridirektoratet</t>
  </si>
  <si>
    <t>NRK Rogaland</t>
  </si>
  <si>
    <t>Næringseiendom</t>
  </si>
  <si>
    <t>FSK</t>
  </si>
  <si>
    <t>FID</t>
  </si>
  <si>
    <t xml:space="preserve"> Fiskeridirektoratet</t>
  </si>
  <si>
    <t>Fanaposten</t>
  </si>
  <si>
    <t>Helserevyen</t>
  </si>
  <si>
    <t>Indre Akershus blad</t>
  </si>
  <si>
    <t>Kampanje</t>
  </si>
  <si>
    <t>NRK RKUD</t>
  </si>
  <si>
    <t>Reiselivsbedriftenes landsforening</t>
  </si>
  <si>
    <t>Norsk Avisdrift</t>
  </si>
  <si>
    <t>Norsk Oljerevy</t>
  </si>
  <si>
    <t>NRK Fakta</t>
  </si>
  <si>
    <t>NRK Forbrukerinspektørene</t>
  </si>
  <si>
    <t>Propaganda</t>
  </si>
  <si>
    <t>Reuters Norge</t>
  </si>
  <si>
    <t>Legemiddelindustriforeningen</t>
  </si>
  <si>
    <t>Norsk havneavis</t>
  </si>
  <si>
    <t>Olje- og energidepartementet</t>
  </si>
  <si>
    <t>Svalbardposten</t>
  </si>
  <si>
    <t>Asker og Bærums budstikke</t>
  </si>
  <si>
    <t>Fagbladet forskningspolitikk</t>
  </si>
  <si>
    <t>Guldberg kommunikasjon</t>
  </si>
  <si>
    <t>Hamar dagblad</t>
  </si>
  <si>
    <t>Hamar arbeiderblad</t>
  </si>
  <si>
    <t>Lo aktuelt</t>
  </si>
  <si>
    <t>Nordlands framtid</t>
  </si>
  <si>
    <t>NRK Her og nå redaksjonen</t>
  </si>
  <si>
    <t>Oppland arbeiderblad</t>
  </si>
  <si>
    <t>Rana blad</t>
  </si>
  <si>
    <t>Statens forvaltningstjeneste</t>
  </si>
  <si>
    <t>Ft</t>
  </si>
  <si>
    <t xml:space="preserve"> Statens forvaltningstjeneste</t>
  </si>
  <si>
    <t>Bygdeposten</t>
  </si>
  <si>
    <t>Harstad tidende</t>
  </si>
  <si>
    <t>Merkantilt institutt</t>
  </si>
  <si>
    <t>Norsk fiskerinæring</t>
  </si>
  <si>
    <t>Universitetets mediesenter</t>
  </si>
  <si>
    <t>Vestnytt</t>
  </si>
  <si>
    <t>genia.no</t>
  </si>
  <si>
    <t>Genia.no</t>
  </si>
  <si>
    <t>Bestilte dokumenter (journalposter) pr. desember 2000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</si>
</sst>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3</xdr:row>
      <xdr:rowOff>133350</xdr:rowOff>
    </xdr:to>
    <xdr:pic>
      <xdr:nvPicPr>
        <xdr:cNvPr id="1" name="Bild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6"/>
  <sheetViews>
    <sheetView tabSelected="1" workbookViewId="0" topLeftCell="A6">
      <pane xSplit="2" ySplit="5" topLeftCell="C244" activePane="bottomRight" state="frozen"/>
      <selection pane="topLeft" activeCell="A6" sqref="A6"/>
      <selection pane="topRight" activeCell="I6" sqref="I6"/>
      <selection pane="bottomLeft" activeCell="A11" sqref="A11"/>
      <selection pane="bottomRight" activeCell="A252" sqref="A252"/>
    </sheetView>
  </sheetViews>
  <sheetFormatPr defaultColWidth="11.421875" defaultRowHeight="12.75"/>
  <cols>
    <col min="1" max="1" width="20.7109375" style="0" customWidth="1"/>
    <col min="2" max="2" width="19.00390625" style="0" customWidth="1"/>
    <col min="3" max="3" width="7.28125" style="9" customWidth="1"/>
    <col min="4" max="5" width="5.00390625" style="0" customWidth="1"/>
    <col min="6" max="7" width="5.28125" style="0" customWidth="1"/>
    <col min="8" max="9" width="4.8515625" style="0" customWidth="1"/>
    <col min="10" max="10" width="5.00390625" style="0" customWidth="1"/>
    <col min="11" max="15" width="5.140625" style="0" customWidth="1"/>
    <col min="16" max="16" width="6.00390625" style="0" customWidth="1"/>
    <col min="17" max="17" width="7.140625" style="3" customWidth="1"/>
    <col min="18" max="18" width="10.140625" style="7" customWidth="1"/>
    <col min="19" max="19" width="53.00390625" style="3" customWidth="1"/>
    <col min="20" max="20" width="16.57421875" style="0" customWidth="1"/>
    <col min="21" max="16384" width="9.140625" style="0" customWidth="1"/>
  </cols>
  <sheetData>
    <row r="1" spans="1:2" ht="12.75">
      <c r="A1" t="s">
        <v>0</v>
      </c>
      <c r="B1" t="s">
        <v>0</v>
      </c>
    </row>
    <row r="2" spans="1:16" ht="12.75">
      <c r="A2" s="5" t="s">
        <v>0</v>
      </c>
      <c r="B2" s="5"/>
      <c r="C2" s="2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5"/>
      <c r="B3" s="5"/>
      <c r="C3" s="2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5"/>
      <c r="B4" s="5"/>
      <c r="C4" s="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9" s="1" customFormat="1" ht="20.25">
      <c r="A5" s="3" t="s">
        <v>1</v>
      </c>
      <c r="B5" s="3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3"/>
    </row>
    <row r="6" spans="1:19" s="12" customFormat="1" ht="18" customHeight="1">
      <c r="A6" s="3" t="s">
        <v>351</v>
      </c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"/>
      <c r="S6" s="3"/>
    </row>
    <row r="7" spans="1:19" s="2" customFormat="1" ht="15.75">
      <c r="A7" s="3"/>
      <c r="B7" s="3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7"/>
      <c r="S7" s="3"/>
    </row>
    <row r="8" spans="1:20" s="3" customFormat="1" ht="12.75">
      <c r="A8" s="3" t="s">
        <v>2</v>
      </c>
      <c r="C8" s="10"/>
      <c r="P8" s="4"/>
      <c r="R8" s="7"/>
      <c r="S8" s="4"/>
      <c r="T8" s="4"/>
    </row>
    <row r="9" spans="3:20" s="3" customFormat="1" ht="12.75">
      <c r="C9" s="11" t="s">
        <v>3</v>
      </c>
      <c r="P9" s="4"/>
      <c r="R9" s="8" t="s">
        <v>3</v>
      </c>
      <c r="S9" s="4"/>
      <c r="T9" s="4"/>
    </row>
    <row r="10" spans="1:20" s="15" customFormat="1" ht="15.75">
      <c r="A10" s="22" t="s">
        <v>4</v>
      </c>
      <c r="B10" s="23"/>
      <c r="C10" s="24">
        <v>1999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12</v>
      </c>
      <c r="L10" s="25" t="s">
        <v>13</v>
      </c>
      <c r="M10" s="25" t="s">
        <v>14</v>
      </c>
      <c r="N10" s="25" t="s">
        <v>15</v>
      </c>
      <c r="O10" s="25" t="s">
        <v>16</v>
      </c>
      <c r="P10" s="25" t="s">
        <v>17</v>
      </c>
      <c r="Q10" s="25" t="s">
        <v>18</v>
      </c>
      <c r="R10" s="24">
        <v>2000</v>
      </c>
      <c r="S10" s="25" t="s">
        <v>19</v>
      </c>
      <c r="T10" s="14"/>
    </row>
    <row r="11" spans="1:19" s="13" customFormat="1" ht="15">
      <c r="A11" s="26" t="s">
        <v>20</v>
      </c>
      <c r="B11" s="27"/>
      <c r="C11" s="28">
        <v>36</v>
      </c>
      <c r="D11" s="29">
        <v>107</v>
      </c>
      <c r="E11" s="29">
        <v>15</v>
      </c>
      <c r="F11" s="29">
        <v>3</v>
      </c>
      <c r="G11" s="29">
        <v>31</v>
      </c>
      <c r="H11" s="29">
        <v>41</v>
      </c>
      <c r="I11" s="29">
        <v>59</v>
      </c>
      <c r="J11" s="29">
        <v>13</v>
      </c>
      <c r="K11" s="29">
        <v>39</v>
      </c>
      <c r="L11" s="29">
        <v>39</v>
      </c>
      <c r="M11" s="29"/>
      <c r="N11" s="30">
        <v>5</v>
      </c>
      <c r="O11" s="27">
        <v>24</v>
      </c>
      <c r="P11" s="31">
        <f aca="true" t="shared" si="0" ref="P11:P48">SUM(D11:O11)</f>
        <v>376</v>
      </c>
      <c r="Q11" s="31">
        <f>SUM(P11)</f>
        <v>376</v>
      </c>
      <c r="R11" s="32">
        <f>Q11/11</f>
        <v>34.18181818181818</v>
      </c>
      <c r="S11" s="31" t="s">
        <v>21</v>
      </c>
    </row>
    <row r="12" spans="1:19" s="13" customFormat="1" ht="15">
      <c r="A12" s="26" t="s">
        <v>22</v>
      </c>
      <c r="B12" s="27"/>
      <c r="C12" s="28">
        <v>33</v>
      </c>
      <c r="D12" s="29">
        <v>24</v>
      </c>
      <c r="E12" s="29">
        <v>15</v>
      </c>
      <c r="F12" s="29">
        <v>22</v>
      </c>
      <c r="G12" s="33">
        <v>14</v>
      </c>
      <c r="H12" s="29">
        <v>26</v>
      </c>
      <c r="I12" s="29">
        <v>11</v>
      </c>
      <c r="J12" s="29">
        <v>9</v>
      </c>
      <c r="K12" s="29">
        <v>39</v>
      </c>
      <c r="L12" s="29"/>
      <c r="M12" s="29">
        <v>44</v>
      </c>
      <c r="N12" s="34">
        <v>2</v>
      </c>
      <c r="O12" s="35">
        <v>2</v>
      </c>
      <c r="P12" s="31">
        <f t="shared" si="0"/>
        <v>208</v>
      </c>
      <c r="Q12" s="31">
        <f>SUM(P12)</f>
        <v>208</v>
      </c>
      <c r="R12" s="32">
        <f>Q12/11</f>
        <v>18.90909090909091</v>
      </c>
      <c r="S12" s="31" t="s">
        <v>22</v>
      </c>
    </row>
    <row r="13" spans="1:19" s="13" customFormat="1" ht="15">
      <c r="A13" s="26" t="s">
        <v>23</v>
      </c>
      <c r="B13" s="27"/>
      <c r="C13" s="8">
        <v>2</v>
      </c>
      <c r="D13" s="29">
        <v>5</v>
      </c>
      <c r="E13" s="29"/>
      <c r="F13" s="29"/>
      <c r="G13" s="33"/>
      <c r="H13" s="29"/>
      <c r="I13" s="29"/>
      <c r="J13" s="29"/>
      <c r="K13" s="29"/>
      <c r="L13" s="29">
        <v>6</v>
      </c>
      <c r="M13" s="29"/>
      <c r="N13" s="36"/>
      <c r="O13" s="35"/>
      <c r="P13" s="31">
        <f t="shared" si="0"/>
        <v>11</v>
      </c>
      <c r="Q13" s="31">
        <f>SUM(P13)</f>
        <v>11</v>
      </c>
      <c r="R13" s="32">
        <f>Q13/12</f>
        <v>0.9166666666666666</v>
      </c>
      <c r="S13" s="37" t="s">
        <v>23</v>
      </c>
    </row>
    <row r="14" spans="1:19" s="13" customFormat="1" ht="15">
      <c r="A14" s="26" t="s">
        <v>24</v>
      </c>
      <c r="B14" s="27"/>
      <c r="C14" s="8">
        <v>3</v>
      </c>
      <c r="D14" s="29"/>
      <c r="E14" s="29"/>
      <c r="F14" s="29"/>
      <c r="G14" s="33"/>
      <c r="H14" s="29"/>
      <c r="I14" s="29"/>
      <c r="J14" s="29"/>
      <c r="K14" s="29"/>
      <c r="L14" s="29"/>
      <c r="M14" s="29"/>
      <c r="N14" s="36"/>
      <c r="O14" s="35"/>
      <c r="P14" s="31">
        <f t="shared" si="0"/>
        <v>0</v>
      </c>
      <c r="Q14" s="31">
        <f>SUM(P14)</f>
        <v>0</v>
      </c>
      <c r="R14" s="32">
        <f>Q14/12</f>
        <v>0</v>
      </c>
      <c r="S14" s="37" t="s">
        <v>24</v>
      </c>
    </row>
    <row r="15" spans="1:19" s="13" customFormat="1" ht="15">
      <c r="A15" s="26" t="s">
        <v>25</v>
      </c>
      <c r="B15" s="27"/>
      <c r="C15" s="8"/>
      <c r="D15" s="29">
        <v>362</v>
      </c>
      <c r="E15" s="29">
        <v>352</v>
      </c>
      <c r="F15" s="29">
        <v>592</v>
      </c>
      <c r="G15" s="33">
        <v>543</v>
      </c>
      <c r="H15" s="29">
        <v>864</v>
      </c>
      <c r="I15" s="29">
        <v>973</v>
      </c>
      <c r="J15" s="29">
        <v>462</v>
      </c>
      <c r="K15" s="29">
        <v>586</v>
      </c>
      <c r="L15" s="29">
        <v>564</v>
      </c>
      <c r="M15" s="29">
        <v>759</v>
      </c>
      <c r="N15" s="38">
        <v>616</v>
      </c>
      <c r="O15" s="27">
        <v>252</v>
      </c>
      <c r="P15" s="31">
        <f t="shared" si="0"/>
        <v>6925</v>
      </c>
      <c r="Q15" s="37"/>
      <c r="R15" s="8"/>
      <c r="S15" s="37"/>
    </row>
    <row r="16" spans="1:19" s="13" customFormat="1" ht="15">
      <c r="A16" s="26" t="s">
        <v>26</v>
      </c>
      <c r="B16" s="27"/>
      <c r="C16" s="3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8"/>
      <c r="O16" s="27"/>
      <c r="P16" s="31">
        <f t="shared" si="0"/>
        <v>0</v>
      </c>
      <c r="Q16" s="40"/>
      <c r="R16" s="39"/>
      <c r="S16" s="40"/>
    </row>
    <row r="17" spans="1:19" s="13" customFormat="1" ht="15">
      <c r="A17" s="26" t="s">
        <v>27</v>
      </c>
      <c r="B17" s="27"/>
      <c r="C17" s="39"/>
      <c r="D17" s="33"/>
      <c r="E17" s="33"/>
      <c r="F17" s="33"/>
      <c r="G17" s="29">
        <v>14</v>
      </c>
      <c r="H17" s="29"/>
      <c r="I17" s="29">
        <v>17</v>
      </c>
      <c r="J17" s="29">
        <v>32</v>
      </c>
      <c r="K17" s="29">
        <v>20</v>
      </c>
      <c r="L17" s="29">
        <v>16</v>
      </c>
      <c r="M17" s="29"/>
      <c r="N17" s="38"/>
      <c r="O17" s="27"/>
      <c r="P17" s="31">
        <f t="shared" si="0"/>
        <v>99</v>
      </c>
      <c r="Q17" s="40"/>
      <c r="R17" s="39"/>
      <c r="S17" s="40"/>
    </row>
    <row r="18" spans="1:20" s="13" customFormat="1" ht="15">
      <c r="A18" s="26" t="s">
        <v>28</v>
      </c>
      <c r="B18" s="27"/>
      <c r="C18" s="32">
        <v>840</v>
      </c>
      <c r="D18" s="33"/>
      <c r="E18" s="41"/>
      <c r="F18" s="33"/>
      <c r="G18" s="35">
        <v>16</v>
      </c>
      <c r="H18" s="29">
        <v>34</v>
      </c>
      <c r="I18" s="29">
        <v>8</v>
      </c>
      <c r="J18" s="29"/>
      <c r="K18" s="29">
        <v>9</v>
      </c>
      <c r="L18" s="29">
        <v>40</v>
      </c>
      <c r="M18" s="29"/>
      <c r="N18" s="29"/>
      <c r="O18" s="27"/>
      <c r="P18" s="31">
        <f t="shared" si="0"/>
        <v>107</v>
      </c>
      <c r="Q18" s="42">
        <f>SUM(P15:P18)</f>
        <v>7131</v>
      </c>
      <c r="R18" s="32">
        <f>Q18/12</f>
        <v>594.25</v>
      </c>
      <c r="S18" s="42" t="s">
        <v>25</v>
      </c>
      <c r="T18" s="16"/>
    </row>
    <row r="19" spans="1:20" s="13" customFormat="1" ht="15">
      <c r="A19" s="26" t="s">
        <v>29</v>
      </c>
      <c r="B19" s="27"/>
      <c r="C19" s="28">
        <v>7</v>
      </c>
      <c r="D19" s="33"/>
      <c r="E19" s="41">
        <v>32</v>
      </c>
      <c r="F19" s="33">
        <v>5</v>
      </c>
      <c r="G19" s="35">
        <v>60</v>
      </c>
      <c r="H19" s="29"/>
      <c r="I19" s="29">
        <v>99</v>
      </c>
      <c r="J19" s="29">
        <v>12</v>
      </c>
      <c r="K19" s="29">
        <v>82</v>
      </c>
      <c r="L19" s="29">
        <v>64</v>
      </c>
      <c r="M19" s="29">
        <v>38</v>
      </c>
      <c r="N19" s="29">
        <v>44</v>
      </c>
      <c r="O19" s="27">
        <v>7</v>
      </c>
      <c r="P19" s="31">
        <f t="shared" si="0"/>
        <v>443</v>
      </c>
      <c r="Q19" s="31">
        <f aca="true" t="shared" si="1" ref="Q19:Q34">SUM(P19)</f>
        <v>443</v>
      </c>
      <c r="R19" s="32">
        <f>Q19/12</f>
        <v>36.916666666666664</v>
      </c>
      <c r="S19" s="42" t="s">
        <v>29</v>
      </c>
      <c r="T19" s="16"/>
    </row>
    <row r="20" spans="1:20" s="13" customFormat="1" ht="15">
      <c r="A20" s="26" t="s">
        <v>30</v>
      </c>
      <c r="B20" s="27"/>
      <c r="C20" s="28"/>
      <c r="D20" s="33"/>
      <c r="E20" s="41">
        <v>38</v>
      </c>
      <c r="F20" s="33"/>
      <c r="G20" s="35"/>
      <c r="H20" s="29"/>
      <c r="I20" s="29"/>
      <c r="J20" s="29"/>
      <c r="K20" s="29"/>
      <c r="L20" s="29"/>
      <c r="M20" s="29">
        <v>25</v>
      </c>
      <c r="N20" s="29"/>
      <c r="O20" s="27"/>
      <c r="P20" s="31">
        <f t="shared" si="0"/>
        <v>63</v>
      </c>
      <c r="Q20" s="31">
        <f t="shared" si="1"/>
        <v>63</v>
      </c>
      <c r="R20" s="32">
        <f aca="true" t="shared" si="2" ref="R20:R84">Q20/12</f>
        <v>5.25</v>
      </c>
      <c r="S20" s="42" t="s">
        <v>30</v>
      </c>
      <c r="T20" s="16"/>
    </row>
    <row r="21" spans="1:20" s="13" customFormat="1" ht="15">
      <c r="A21" s="26" t="s">
        <v>31</v>
      </c>
      <c r="B21" s="27"/>
      <c r="C21" s="28"/>
      <c r="D21" s="33">
        <v>3</v>
      </c>
      <c r="E21" s="41"/>
      <c r="F21" s="33"/>
      <c r="G21" s="35"/>
      <c r="H21" s="29"/>
      <c r="I21" s="29"/>
      <c r="J21" s="29"/>
      <c r="K21" s="29"/>
      <c r="L21" s="29"/>
      <c r="M21" s="29"/>
      <c r="N21" s="29"/>
      <c r="O21" s="27"/>
      <c r="P21" s="31">
        <f>SUM(D21:O21)</f>
        <v>3</v>
      </c>
      <c r="Q21" s="31">
        <f t="shared" si="1"/>
        <v>3</v>
      </c>
      <c r="R21" s="32">
        <f t="shared" si="2"/>
        <v>0.25</v>
      </c>
      <c r="S21" s="42" t="s">
        <v>31</v>
      </c>
      <c r="T21" s="16"/>
    </row>
    <row r="22" spans="1:20" s="13" customFormat="1" ht="15">
      <c r="A22" s="26" t="s">
        <v>330</v>
      </c>
      <c r="B22" s="27"/>
      <c r="C22" s="28"/>
      <c r="D22" s="33"/>
      <c r="E22" s="41"/>
      <c r="F22" s="33"/>
      <c r="G22" s="35"/>
      <c r="H22" s="29"/>
      <c r="I22" s="29"/>
      <c r="J22" s="29"/>
      <c r="K22" s="29"/>
      <c r="L22" s="29"/>
      <c r="M22" s="29">
        <v>55</v>
      </c>
      <c r="N22" s="29">
        <v>12</v>
      </c>
      <c r="O22" s="27"/>
      <c r="P22" s="31">
        <f>SUM(D22:O22)</f>
        <v>67</v>
      </c>
      <c r="Q22" s="31">
        <f t="shared" si="1"/>
        <v>67</v>
      </c>
      <c r="R22" s="32">
        <f t="shared" si="2"/>
        <v>5.583333333333333</v>
      </c>
      <c r="S22" s="42" t="s">
        <v>330</v>
      </c>
      <c r="T22" s="16"/>
    </row>
    <row r="23" spans="1:20" s="13" customFormat="1" ht="15">
      <c r="A23" s="26" t="s">
        <v>32</v>
      </c>
      <c r="B23" s="27"/>
      <c r="C23" s="28">
        <v>30</v>
      </c>
      <c r="D23" s="33">
        <v>50</v>
      </c>
      <c r="E23" s="41">
        <v>34</v>
      </c>
      <c r="F23" s="33">
        <v>72</v>
      </c>
      <c r="G23" s="35">
        <v>80</v>
      </c>
      <c r="H23" s="29">
        <v>61</v>
      </c>
      <c r="I23" s="29">
        <v>33</v>
      </c>
      <c r="J23" s="29">
        <v>67</v>
      </c>
      <c r="K23" s="29">
        <v>58</v>
      </c>
      <c r="L23" s="29">
        <v>53</v>
      </c>
      <c r="M23" s="29">
        <v>136</v>
      </c>
      <c r="N23" s="29">
        <v>225</v>
      </c>
      <c r="O23" s="27">
        <v>161</v>
      </c>
      <c r="P23" s="31">
        <f>SUM(D23:O23)</f>
        <v>1030</v>
      </c>
      <c r="Q23" s="31">
        <f>SUM(P23)</f>
        <v>1030</v>
      </c>
      <c r="R23" s="32">
        <f t="shared" si="2"/>
        <v>85.83333333333333</v>
      </c>
      <c r="S23" s="31" t="s">
        <v>32</v>
      </c>
      <c r="T23" s="16"/>
    </row>
    <row r="24" spans="1:20" s="13" customFormat="1" ht="15">
      <c r="A24" s="26" t="s">
        <v>33</v>
      </c>
      <c r="B24" s="27"/>
      <c r="C24" s="28">
        <v>3</v>
      </c>
      <c r="D24" s="33">
        <v>12</v>
      </c>
      <c r="E24" s="41">
        <v>38</v>
      </c>
      <c r="F24" s="33">
        <v>12</v>
      </c>
      <c r="G24" s="35"/>
      <c r="H24" s="29"/>
      <c r="I24" s="29">
        <v>12</v>
      </c>
      <c r="J24" s="29"/>
      <c r="K24" s="29"/>
      <c r="L24" s="29"/>
      <c r="M24" s="29"/>
      <c r="N24" s="29"/>
      <c r="O24" s="27"/>
      <c r="P24" s="31">
        <f>SUM(D24:O24)</f>
        <v>74</v>
      </c>
      <c r="Q24" s="31">
        <f>SUM(P24)</f>
        <v>74</v>
      </c>
      <c r="R24" s="32">
        <f t="shared" si="2"/>
        <v>6.166666666666667</v>
      </c>
      <c r="S24" s="31" t="s">
        <v>33</v>
      </c>
      <c r="T24" s="16"/>
    </row>
    <row r="25" spans="1:20" s="13" customFormat="1" ht="15">
      <c r="A25" s="26" t="s">
        <v>34</v>
      </c>
      <c r="B25" s="27"/>
      <c r="C25" s="28">
        <v>2</v>
      </c>
      <c r="D25" s="33">
        <v>4</v>
      </c>
      <c r="E25" s="41"/>
      <c r="F25" s="33"/>
      <c r="G25" s="35"/>
      <c r="H25" s="29"/>
      <c r="I25" s="29"/>
      <c r="J25" s="29"/>
      <c r="K25" s="29"/>
      <c r="L25" s="29"/>
      <c r="M25" s="29"/>
      <c r="N25" s="29"/>
      <c r="O25" s="27"/>
      <c r="P25" s="31">
        <f>SUM(D25:O25)</f>
        <v>4</v>
      </c>
      <c r="Q25" s="31">
        <f>SUM(P25)</f>
        <v>4</v>
      </c>
      <c r="R25" s="32">
        <f t="shared" si="2"/>
        <v>0.3333333333333333</v>
      </c>
      <c r="S25" s="31" t="s">
        <v>34</v>
      </c>
      <c r="T25" s="16"/>
    </row>
    <row r="26" spans="1:20" s="13" customFormat="1" ht="15">
      <c r="A26" s="26" t="s">
        <v>35</v>
      </c>
      <c r="B26" s="27"/>
      <c r="C26" s="28">
        <v>56</v>
      </c>
      <c r="D26" s="33"/>
      <c r="E26" s="41"/>
      <c r="F26" s="33"/>
      <c r="G26" s="35"/>
      <c r="H26" s="29"/>
      <c r="I26" s="29"/>
      <c r="J26" s="29"/>
      <c r="K26" s="29"/>
      <c r="L26" s="29"/>
      <c r="M26" s="29"/>
      <c r="N26" s="29"/>
      <c r="O26" s="27"/>
      <c r="P26" s="31">
        <f t="shared" si="0"/>
        <v>0</v>
      </c>
      <c r="Q26" s="31">
        <f t="shared" si="1"/>
        <v>0</v>
      </c>
      <c r="R26" s="32">
        <f t="shared" si="2"/>
        <v>0</v>
      </c>
      <c r="S26" s="31" t="s">
        <v>36</v>
      </c>
      <c r="T26" s="16"/>
    </row>
    <row r="27" spans="1:20" s="13" customFormat="1" ht="15">
      <c r="A27" s="26" t="s">
        <v>37</v>
      </c>
      <c r="B27" s="27"/>
      <c r="C27" s="28">
        <v>59</v>
      </c>
      <c r="D27" s="33">
        <v>45</v>
      </c>
      <c r="E27" s="29">
        <v>31</v>
      </c>
      <c r="F27" s="29">
        <v>12</v>
      </c>
      <c r="G27" s="29">
        <v>31</v>
      </c>
      <c r="H27" s="29">
        <v>30</v>
      </c>
      <c r="I27" s="29">
        <v>10</v>
      </c>
      <c r="J27" s="29">
        <v>63</v>
      </c>
      <c r="K27" s="29">
        <v>55</v>
      </c>
      <c r="L27" s="29">
        <v>98</v>
      </c>
      <c r="M27" s="29">
        <v>53</v>
      </c>
      <c r="N27" s="33">
        <v>157</v>
      </c>
      <c r="O27" s="27">
        <v>90</v>
      </c>
      <c r="P27" s="31">
        <f t="shared" si="0"/>
        <v>675</v>
      </c>
      <c r="Q27" s="31">
        <f t="shared" si="1"/>
        <v>675</v>
      </c>
      <c r="R27" s="32">
        <f t="shared" si="2"/>
        <v>56.25</v>
      </c>
      <c r="S27" s="31" t="s">
        <v>38</v>
      </c>
      <c r="T27" s="17"/>
    </row>
    <row r="28" spans="1:20" s="13" customFormat="1" ht="15">
      <c r="A28" s="26" t="s">
        <v>39</v>
      </c>
      <c r="B28" s="27"/>
      <c r="C28" s="28">
        <v>24</v>
      </c>
      <c r="D28" s="33"/>
      <c r="E28" s="29">
        <v>5</v>
      </c>
      <c r="F28" s="29">
        <v>1</v>
      </c>
      <c r="G28" s="29">
        <v>9</v>
      </c>
      <c r="H28" s="29">
        <v>7</v>
      </c>
      <c r="I28" s="29">
        <v>12</v>
      </c>
      <c r="J28" s="29"/>
      <c r="K28" s="29"/>
      <c r="L28" s="29"/>
      <c r="M28" s="29"/>
      <c r="N28" s="33">
        <v>7</v>
      </c>
      <c r="O28" s="27">
        <v>7</v>
      </c>
      <c r="P28" s="31">
        <f t="shared" si="0"/>
        <v>48</v>
      </c>
      <c r="Q28" s="31">
        <f t="shared" si="1"/>
        <v>48</v>
      </c>
      <c r="R28" s="32">
        <f t="shared" si="2"/>
        <v>4</v>
      </c>
      <c r="S28" s="31" t="s">
        <v>39</v>
      </c>
      <c r="T28" s="17"/>
    </row>
    <row r="29" spans="1:20" s="13" customFormat="1" ht="15">
      <c r="A29" s="26" t="s">
        <v>307</v>
      </c>
      <c r="B29" s="27"/>
      <c r="C29" s="28"/>
      <c r="D29" s="33"/>
      <c r="E29" s="29"/>
      <c r="F29" s="29"/>
      <c r="G29" s="29"/>
      <c r="H29" s="29"/>
      <c r="I29" s="29">
        <v>12</v>
      </c>
      <c r="J29" s="29">
        <v>9</v>
      </c>
      <c r="K29" s="29"/>
      <c r="L29" s="29"/>
      <c r="M29" s="29"/>
      <c r="N29" s="33"/>
      <c r="O29" s="27">
        <v>3</v>
      </c>
      <c r="P29" s="31">
        <f t="shared" si="0"/>
        <v>24</v>
      </c>
      <c r="Q29" s="31">
        <f t="shared" si="1"/>
        <v>24</v>
      </c>
      <c r="R29" s="32">
        <f t="shared" si="2"/>
        <v>2</v>
      </c>
      <c r="S29" s="31" t="s">
        <v>307</v>
      </c>
      <c r="T29" s="17"/>
    </row>
    <row r="30" spans="1:20" s="13" customFormat="1" ht="15">
      <c r="A30" s="26" t="s">
        <v>343</v>
      </c>
      <c r="B30" s="27"/>
      <c r="C30" s="28"/>
      <c r="D30" s="33"/>
      <c r="E30" s="29"/>
      <c r="F30" s="29"/>
      <c r="G30" s="29"/>
      <c r="H30" s="29"/>
      <c r="I30" s="29"/>
      <c r="J30" s="29"/>
      <c r="K30" s="29"/>
      <c r="L30" s="29"/>
      <c r="M30" s="29"/>
      <c r="N30" s="33">
        <v>2</v>
      </c>
      <c r="O30" s="27"/>
      <c r="P30" s="31">
        <f t="shared" si="0"/>
        <v>2</v>
      </c>
      <c r="Q30" s="31">
        <f t="shared" si="1"/>
        <v>2</v>
      </c>
      <c r="R30" s="32">
        <f t="shared" si="2"/>
        <v>0.16666666666666666</v>
      </c>
      <c r="S30" s="31" t="s">
        <v>343</v>
      </c>
      <c r="T30" s="17"/>
    </row>
    <row r="31" spans="1:20" s="13" customFormat="1" ht="15">
      <c r="A31" s="26" t="s">
        <v>40</v>
      </c>
      <c r="B31" s="27"/>
      <c r="C31" s="28">
        <v>2</v>
      </c>
      <c r="D31" s="33">
        <v>13</v>
      </c>
      <c r="E31" s="29">
        <v>9</v>
      </c>
      <c r="F31" s="29">
        <v>17</v>
      </c>
      <c r="G31" s="29"/>
      <c r="H31" s="29"/>
      <c r="I31" s="29"/>
      <c r="J31" s="29"/>
      <c r="K31" s="29">
        <v>3</v>
      </c>
      <c r="L31" s="29"/>
      <c r="M31" s="29">
        <v>3</v>
      </c>
      <c r="N31" s="33"/>
      <c r="O31" s="27"/>
      <c r="P31" s="31">
        <f t="shared" si="0"/>
        <v>45</v>
      </c>
      <c r="Q31" s="31">
        <f t="shared" si="1"/>
        <v>45</v>
      </c>
      <c r="R31" s="32">
        <f t="shared" si="2"/>
        <v>3.75</v>
      </c>
      <c r="S31" s="31" t="s">
        <v>40</v>
      </c>
      <c r="T31" s="17"/>
    </row>
    <row r="32" spans="1:20" s="13" customFormat="1" ht="15">
      <c r="A32" s="26" t="s">
        <v>41</v>
      </c>
      <c r="B32" s="27"/>
      <c r="C32" s="28">
        <v>4</v>
      </c>
      <c r="D32" s="33">
        <v>32</v>
      </c>
      <c r="E32" s="29"/>
      <c r="F32" s="29">
        <v>7</v>
      </c>
      <c r="G32" s="29"/>
      <c r="H32" s="29"/>
      <c r="I32" s="29"/>
      <c r="J32" s="29"/>
      <c r="K32" s="29"/>
      <c r="L32" s="29"/>
      <c r="M32" s="29"/>
      <c r="N32" s="33"/>
      <c r="O32" s="27"/>
      <c r="P32" s="31">
        <f t="shared" si="0"/>
        <v>39</v>
      </c>
      <c r="Q32" s="31">
        <f t="shared" si="1"/>
        <v>39</v>
      </c>
      <c r="R32" s="32">
        <f t="shared" si="2"/>
        <v>3.25</v>
      </c>
      <c r="S32" s="31" t="s">
        <v>41</v>
      </c>
      <c r="T32" s="17"/>
    </row>
    <row r="33" spans="1:20" s="13" customFormat="1" ht="15">
      <c r="A33" s="26" t="s">
        <v>42</v>
      </c>
      <c r="B33" s="27"/>
      <c r="C33" s="28">
        <v>0</v>
      </c>
      <c r="D33" s="33"/>
      <c r="E33" s="29"/>
      <c r="F33" s="29"/>
      <c r="G33" s="29"/>
      <c r="H33" s="29"/>
      <c r="I33" s="29"/>
      <c r="J33" s="29"/>
      <c r="K33" s="29"/>
      <c r="L33" s="29"/>
      <c r="M33" s="29"/>
      <c r="N33" s="33"/>
      <c r="O33" s="27"/>
      <c r="P33" s="31">
        <f>SUM(D33:O33)</f>
        <v>0</v>
      </c>
      <c r="Q33" s="31">
        <f>SUM(D33:O33)</f>
        <v>0</v>
      </c>
      <c r="R33" s="32">
        <f t="shared" si="2"/>
        <v>0</v>
      </c>
      <c r="S33" s="31" t="s">
        <v>42</v>
      </c>
      <c r="T33" s="17"/>
    </row>
    <row r="34" spans="1:21" s="13" customFormat="1" ht="15">
      <c r="A34" s="26" t="s">
        <v>43</v>
      </c>
      <c r="B34" s="27"/>
      <c r="C34" s="28">
        <v>3</v>
      </c>
      <c r="D34" s="33"/>
      <c r="E34" s="29"/>
      <c r="F34" s="29">
        <v>24</v>
      </c>
      <c r="G34" s="29"/>
      <c r="H34" s="29">
        <v>73</v>
      </c>
      <c r="I34" s="29"/>
      <c r="J34" s="29">
        <v>15</v>
      </c>
      <c r="K34" s="29">
        <v>34</v>
      </c>
      <c r="L34" s="29">
        <v>14</v>
      </c>
      <c r="M34" s="29">
        <v>225</v>
      </c>
      <c r="N34" s="33">
        <v>46</v>
      </c>
      <c r="O34" s="29">
        <v>22</v>
      </c>
      <c r="P34" s="31">
        <f t="shared" si="0"/>
        <v>453</v>
      </c>
      <c r="Q34" s="31">
        <f t="shared" si="1"/>
        <v>453</v>
      </c>
      <c r="R34" s="32">
        <f t="shared" si="2"/>
        <v>37.75</v>
      </c>
      <c r="S34" s="31" t="s">
        <v>43</v>
      </c>
      <c r="U34" s="17"/>
    </row>
    <row r="35" spans="1:19" s="13" customFormat="1" ht="15">
      <c r="A35" s="26" t="s">
        <v>44</v>
      </c>
      <c r="B35" s="27"/>
      <c r="C35" s="8">
        <v>263</v>
      </c>
      <c r="D35" s="33">
        <v>335</v>
      </c>
      <c r="E35" s="29">
        <v>171</v>
      </c>
      <c r="F35" s="29">
        <v>181</v>
      </c>
      <c r="G35" s="29">
        <v>63</v>
      </c>
      <c r="H35" s="29">
        <v>116</v>
      </c>
      <c r="I35" s="29">
        <v>183</v>
      </c>
      <c r="J35" s="29">
        <v>213</v>
      </c>
      <c r="K35" s="29">
        <v>98</v>
      </c>
      <c r="L35" s="29">
        <v>363</v>
      </c>
      <c r="M35" s="29">
        <v>306</v>
      </c>
      <c r="N35" s="33">
        <v>101</v>
      </c>
      <c r="O35" s="29">
        <v>55</v>
      </c>
      <c r="P35" s="31">
        <f t="shared" si="0"/>
        <v>2185</v>
      </c>
      <c r="Q35" s="42">
        <f>SUM(P35:P35)</f>
        <v>2185</v>
      </c>
      <c r="R35" s="32">
        <f t="shared" si="2"/>
        <v>182.08333333333334</v>
      </c>
      <c r="S35" s="42" t="s">
        <v>44</v>
      </c>
    </row>
    <row r="36" spans="1:19" s="13" customFormat="1" ht="15">
      <c r="A36" s="26" t="s">
        <v>45</v>
      </c>
      <c r="B36" s="27"/>
      <c r="C36" s="8">
        <v>16</v>
      </c>
      <c r="D36" s="33">
        <v>7</v>
      </c>
      <c r="E36" s="29">
        <v>19</v>
      </c>
      <c r="F36" s="29">
        <v>22</v>
      </c>
      <c r="G36" s="29"/>
      <c r="H36" s="29"/>
      <c r="I36" s="29">
        <v>1</v>
      </c>
      <c r="J36" s="29"/>
      <c r="K36" s="29">
        <v>30</v>
      </c>
      <c r="L36" s="29">
        <v>52</v>
      </c>
      <c r="M36" s="29">
        <v>138</v>
      </c>
      <c r="N36" s="33">
        <v>50</v>
      </c>
      <c r="O36" s="29">
        <v>21</v>
      </c>
      <c r="P36" s="31">
        <f t="shared" si="0"/>
        <v>340</v>
      </c>
      <c r="Q36" s="42">
        <f>SUM(P36:P36)</f>
        <v>340</v>
      </c>
      <c r="R36" s="32">
        <f t="shared" si="2"/>
        <v>28.333333333333332</v>
      </c>
      <c r="S36" s="42" t="s">
        <v>45</v>
      </c>
    </row>
    <row r="37" spans="1:19" s="13" customFormat="1" ht="15">
      <c r="A37" s="26" t="s">
        <v>46</v>
      </c>
      <c r="B37" s="27"/>
      <c r="C37" s="28">
        <v>178</v>
      </c>
      <c r="D37" s="33">
        <v>285</v>
      </c>
      <c r="E37" s="29">
        <v>160</v>
      </c>
      <c r="F37" s="29">
        <v>117</v>
      </c>
      <c r="G37" s="29">
        <v>180</v>
      </c>
      <c r="H37" s="29">
        <v>210</v>
      </c>
      <c r="I37" s="29">
        <v>228</v>
      </c>
      <c r="J37" s="29">
        <v>175</v>
      </c>
      <c r="K37" s="29">
        <v>506</v>
      </c>
      <c r="L37" s="29">
        <v>192</v>
      </c>
      <c r="M37" s="29">
        <v>188</v>
      </c>
      <c r="N37" s="33">
        <v>184</v>
      </c>
      <c r="O37" s="29">
        <v>447</v>
      </c>
      <c r="P37" s="31">
        <f t="shared" si="0"/>
        <v>2872</v>
      </c>
      <c r="Q37" s="31">
        <f aca="true" t="shared" si="3" ref="Q37:Q120">SUM(P37)</f>
        <v>2872</v>
      </c>
      <c r="R37" s="32">
        <f t="shared" si="2"/>
        <v>239.33333333333334</v>
      </c>
      <c r="S37" s="31" t="s">
        <v>47</v>
      </c>
    </row>
    <row r="38" spans="1:19" s="13" customFormat="1" ht="15">
      <c r="A38" s="26" t="s">
        <v>48</v>
      </c>
      <c r="B38" s="27"/>
      <c r="C38" s="28">
        <v>222</v>
      </c>
      <c r="D38" s="33">
        <v>102</v>
      </c>
      <c r="E38" s="29">
        <v>46</v>
      </c>
      <c r="F38" s="29">
        <v>134</v>
      </c>
      <c r="G38" s="29">
        <v>497</v>
      </c>
      <c r="H38" s="29">
        <v>143</v>
      </c>
      <c r="I38" s="29">
        <v>185</v>
      </c>
      <c r="J38" s="29">
        <v>469</v>
      </c>
      <c r="K38" s="29">
        <v>326</v>
      </c>
      <c r="L38" s="29">
        <v>407</v>
      </c>
      <c r="M38" s="29">
        <v>251</v>
      </c>
      <c r="N38" s="33">
        <v>174</v>
      </c>
      <c r="O38" s="29">
        <v>169</v>
      </c>
      <c r="P38" s="31">
        <f t="shared" si="0"/>
        <v>2903</v>
      </c>
      <c r="Q38" s="31">
        <f t="shared" si="3"/>
        <v>2903</v>
      </c>
      <c r="R38" s="32">
        <f t="shared" si="2"/>
        <v>241.91666666666666</v>
      </c>
      <c r="S38" s="31" t="s">
        <v>48</v>
      </c>
    </row>
    <row r="39" spans="1:19" s="13" customFormat="1" ht="15">
      <c r="A39" s="26" t="s">
        <v>49</v>
      </c>
      <c r="B39" s="27"/>
      <c r="C39" s="28">
        <v>8</v>
      </c>
      <c r="D39" s="33"/>
      <c r="E39" s="29">
        <v>23</v>
      </c>
      <c r="F39" s="29"/>
      <c r="G39" s="29"/>
      <c r="H39" s="29">
        <v>23</v>
      </c>
      <c r="I39" s="29"/>
      <c r="J39" s="29"/>
      <c r="K39" s="29">
        <v>34</v>
      </c>
      <c r="L39" s="29"/>
      <c r="M39" s="29">
        <v>47</v>
      </c>
      <c r="N39" s="33">
        <v>15</v>
      </c>
      <c r="O39" s="29">
        <v>21</v>
      </c>
      <c r="P39" s="31">
        <f>SUM(D39:O39)</f>
        <v>163</v>
      </c>
      <c r="Q39" s="31">
        <f>SUM(P39)</f>
        <v>163</v>
      </c>
      <c r="R39" s="32">
        <f t="shared" si="2"/>
        <v>13.583333333333334</v>
      </c>
      <c r="S39" s="31" t="s">
        <v>49</v>
      </c>
    </row>
    <row r="40" spans="1:19" s="13" customFormat="1" ht="15">
      <c r="A40" s="26" t="s">
        <v>50</v>
      </c>
      <c r="B40" s="27"/>
      <c r="C40" s="28"/>
      <c r="D40" s="33"/>
      <c r="E40" s="29">
        <v>24</v>
      </c>
      <c r="F40" s="29"/>
      <c r="G40" s="29"/>
      <c r="H40" s="29"/>
      <c r="I40" s="29">
        <v>46</v>
      </c>
      <c r="J40" s="29"/>
      <c r="K40" s="29"/>
      <c r="L40" s="29"/>
      <c r="M40" s="29"/>
      <c r="N40" s="33"/>
      <c r="O40" s="29"/>
      <c r="P40" s="31">
        <f>SUM(D40:O40)</f>
        <v>70</v>
      </c>
      <c r="Q40" s="31">
        <f>SUM(P40)</f>
        <v>70</v>
      </c>
      <c r="R40" s="32">
        <f t="shared" si="2"/>
        <v>5.833333333333333</v>
      </c>
      <c r="S40" s="31" t="s">
        <v>50</v>
      </c>
    </row>
    <row r="41" spans="1:19" s="13" customFormat="1" ht="15">
      <c r="A41" s="26" t="s">
        <v>51</v>
      </c>
      <c r="B41" s="27"/>
      <c r="C41" s="28">
        <v>1</v>
      </c>
      <c r="D41" s="33"/>
      <c r="E41" s="29"/>
      <c r="F41" s="29"/>
      <c r="G41" s="29"/>
      <c r="H41" s="29"/>
      <c r="I41" s="29"/>
      <c r="J41" s="29"/>
      <c r="K41" s="29"/>
      <c r="L41" s="29"/>
      <c r="M41" s="29"/>
      <c r="N41" s="33"/>
      <c r="O41" s="29"/>
      <c r="P41" s="43">
        <f>SUM(D41:O41)</f>
        <v>0</v>
      </c>
      <c r="Q41" s="43">
        <f>SUM(D41:O41)</f>
        <v>0</v>
      </c>
      <c r="R41" s="32">
        <f t="shared" si="2"/>
        <v>0</v>
      </c>
      <c r="S41" s="31" t="s">
        <v>51</v>
      </c>
    </row>
    <row r="42" spans="1:19" s="13" customFormat="1" ht="15">
      <c r="A42" s="26" t="s">
        <v>52</v>
      </c>
      <c r="B42" s="27"/>
      <c r="C42" s="28">
        <v>1</v>
      </c>
      <c r="D42" s="33"/>
      <c r="E42" s="29">
        <v>20</v>
      </c>
      <c r="F42" s="29"/>
      <c r="G42" s="33">
        <v>2</v>
      </c>
      <c r="H42" s="29"/>
      <c r="I42" s="29">
        <v>2</v>
      </c>
      <c r="J42" s="29">
        <v>2</v>
      </c>
      <c r="K42" s="29">
        <v>20</v>
      </c>
      <c r="L42" s="29">
        <v>8</v>
      </c>
      <c r="M42" s="29">
        <v>40</v>
      </c>
      <c r="N42" s="33"/>
      <c r="O42" s="29">
        <v>2</v>
      </c>
      <c r="P42" s="31">
        <f t="shared" si="0"/>
        <v>96</v>
      </c>
      <c r="Q42" s="31">
        <f t="shared" si="3"/>
        <v>96</v>
      </c>
      <c r="R42" s="32">
        <f t="shared" si="2"/>
        <v>8</v>
      </c>
      <c r="S42" s="31" t="s">
        <v>53</v>
      </c>
    </row>
    <row r="43" spans="1:19" s="13" customFormat="1" ht="15">
      <c r="A43" s="26" t="s">
        <v>54</v>
      </c>
      <c r="B43" s="27"/>
      <c r="C43" s="28">
        <v>3</v>
      </c>
      <c r="D43" s="33"/>
      <c r="E43" s="29"/>
      <c r="F43" s="29"/>
      <c r="G43" s="33"/>
      <c r="H43" s="29"/>
      <c r="I43" s="29"/>
      <c r="J43" s="29"/>
      <c r="K43" s="29"/>
      <c r="L43" s="29"/>
      <c r="M43" s="29"/>
      <c r="N43" s="33"/>
      <c r="O43" s="29"/>
      <c r="P43" s="31">
        <f t="shared" si="0"/>
        <v>0</v>
      </c>
      <c r="Q43" s="31">
        <f t="shared" si="3"/>
        <v>0</v>
      </c>
      <c r="R43" s="32">
        <f t="shared" si="2"/>
        <v>0</v>
      </c>
      <c r="S43" s="31" t="s">
        <v>55</v>
      </c>
    </row>
    <row r="44" spans="1:19" s="13" customFormat="1" ht="15">
      <c r="A44" s="26" t="s">
        <v>56</v>
      </c>
      <c r="B44" s="27"/>
      <c r="C44" s="28">
        <v>3</v>
      </c>
      <c r="D44" s="33"/>
      <c r="E44" s="29"/>
      <c r="F44" s="29"/>
      <c r="G44" s="33"/>
      <c r="H44" s="29"/>
      <c r="I44" s="29"/>
      <c r="J44" s="29"/>
      <c r="K44" s="29"/>
      <c r="L44" s="29"/>
      <c r="M44" s="29"/>
      <c r="N44" s="33"/>
      <c r="O44" s="29"/>
      <c r="P44" s="31">
        <f t="shared" si="0"/>
        <v>0</v>
      </c>
      <c r="Q44" s="31">
        <f t="shared" si="3"/>
        <v>0</v>
      </c>
      <c r="R44" s="32">
        <f t="shared" si="2"/>
        <v>0</v>
      </c>
      <c r="S44" s="31" t="s">
        <v>56</v>
      </c>
    </row>
    <row r="45" spans="1:19" s="13" customFormat="1" ht="15">
      <c r="A45" s="26" t="s">
        <v>57</v>
      </c>
      <c r="B45" s="27"/>
      <c r="C45" s="28">
        <v>70</v>
      </c>
      <c r="D45" s="33">
        <v>281</v>
      </c>
      <c r="E45" s="29">
        <v>136</v>
      </c>
      <c r="F45" s="29">
        <v>222</v>
      </c>
      <c r="G45" s="33">
        <v>131</v>
      </c>
      <c r="H45" s="29">
        <v>53</v>
      </c>
      <c r="I45" s="29">
        <v>265</v>
      </c>
      <c r="J45" s="29"/>
      <c r="K45" s="29">
        <v>399</v>
      </c>
      <c r="L45" s="29">
        <v>150</v>
      </c>
      <c r="M45" s="29">
        <v>101</v>
      </c>
      <c r="N45" s="33">
        <v>147</v>
      </c>
      <c r="O45" s="29">
        <v>172</v>
      </c>
      <c r="P45" s="31">
        <f t="shared" si="0"/>
        <v>2057</v>
      </c>
      <c r="Q45" s="31">
        <f t="shared" si="3"/>
        <v>2057</v>
      </c>
      <c r="R45" s="32">
        <f t="shared" si="2"/>
        <v>171.41666666666666</v>
      </c>
      <c r="S45" s="31" t="s">
        <v>58</v>
      </c>
    </row>
    <row r="46" spans="1:19" s="13" customFormat="1" ht="15">
      <c r="A46" s="26" t="s">
        <v>59</v>
      </c>
      <c r="B46" s="27"/>
      <c r="C46" s="28">
        <v>3</v>
      </c>
      <c r="D46" s="33"/>
      <c r="E46" s="29"/>
      <c r="F46" s="29"/>
      <c r="G46" s="33"/>
      <c r="H46" s="29"/>
      <c r="I46" s="29"/>
      <c r="J46" s="29"/>
      <c r="K46" s="29"/>
      <c r="L46" s="29"/>
      <c r="M46" s="29"/>
      <c r="N46" s="33"/>
      <c r="O46" s="29"/>
      <c r="P46" s="31">
        <f t="shared" si="0"/>
        <v>0</v>
      </c>
      <c r="Q46" s="31">
        <f t="shared" si="3"/>
        <v>0</v>
      </c>
      <c r="R46" s="32">
        <f t="shared" si="2"/>
        <v>0</v>
      </c>
      <c r="S46" s="31" t="s">
        <v>59</v>
      </c>
    </row>
    <row r="47" spans="1:19" s="13" customFormat="1" ht="15">
      <c r="A47" s="26" t="s">
        <v>331</v>
      </c>
      <c r="B47" s="27"/>
      <c r="C47" s="28"/>
      <c r="D47" s="33"/>
      <c r="E47" s="29"/>
      <c r="F47" s="29"/>
      <c r="G47" s="33"/>
      <c r="H47" s="29"/>
      <c r="I47" s="29"/>
      <c r="J47" s="29"/>
      <c r="K47" s="29"/>
      <c r="L47" s="29"/>
      <c r="M47" s="29">
        <v>38</v>
      </c>
      <c r="N47" s="33"/>
      <c r="O47" s="29"/>
      <c r="P47" s="31">
        <f t="shared" si="0"/>
        <v>38</v>
      </c>
      <c r="Q47" s="31">
        <f t="shared" si="3"/>
        <v>38</v>
      </c>
      <c r="R47" s="32">
        <f t="shared" si="2"/>
        <v>3.1666666666666665</v>
      </c>
      <c r="S47" s="31" t="s">
        <v>331</v>
      </c>
    </row>
    <row r="48" spans="1:19" s="13" customFormat="1" ht="15">
      <c r="A48" s="26" t="s">
        <v>314</v>
      </c>
      <c r="B48" s="27"/>
      <c r="C48" s="28"/>
      <c r="D48" s="33"/>
      <c r="E48" s="29"/>
      <c r="F48" s="29"/>
      <c r="G48" s="33"/>
      <c r="H48" s="29"/>
      <c r="I48" s="29"/>
      <c r="J48" s="29">
        <v>2</v>
      </c>
      <c r="K48" s="29">
        <v>8</v>
      </c>
      <c r="L48" s="29">
        <v>18</v>
      </c>
      <c r="M48" s="29">
        <v>1</v>
      </c>
      <c r="N48" s="33"/>
      <c r="O48" s="29"/>
      <c r="P48" s="31">
        <f t="shared" si="0"/>
        <v>29</v>
      </c>
      <c r="Q48" s="31">
        <f t="shared" si="3"/>
        <v>29</v>
      </c>
      <c r="R48" s="32">
        <f t="shared" si="2"/>
        <v>2.4166666666666665</v>
      </c>
      <c r="S48" s="31" t="s">
        <v>314</v>
      </c>
    </row>
    <row r="49" spans="1:19" s="13" customFormat="1" ht="15">
      <c r="A49" s="26" t="s">
        <v>60</v>
      </c>
      <c r="B49" s="27"/>
      <c r="C49" s="28">
        <v>0</v>
      </c>
      <c r="D49" s="33"/>
      <c r="E49" s="29"/>
      <c r="F49" s="29"/>
      <c r="G49" s="33"/>
      <c r="H49" s="29"/>
      <c r="I49" s="29"/>
      <c r="J49" s="29"/>
      <c r="K49" s="29"/>
      <c r="L49" s="29"/>
      <c r="M49" s="29"/>
      <c r="N49" s="33"/>
      <c r="O49" s="29"/>
      <c r="P49" s="31">
        <f aca="true" t="shared" si="4" ref="P49:P56">SUM(D49:O49)</f>
        <v>0</v>
      </c>
      <c r="Q49" s="31">
        <f t="shared" si="3"/>
        <v>0</v>
      </c>
      <c r="R49" s="32">
        <f t="shared" si="2"/>
        <v>0</v>
      </c>
      <c r="S49" s="31" t="s">
        <v>60</v>
      </c>
    </row>
    <row r="50" spans="1:19" s="13" customFormat="1" ht="15">
      <c r="A50" s="26" t="s">
        <v>300</v>
      </c>
      <c r="B50" s="27"/>
      <c r="C50" s="28">
        <v>0</v>
      </c>
      <c r="D50" s="33"/>
      <c r="E50" s="29"/>
      <c r="F50" s="29"/>
      <c r="G50" s="33"/>
      <c r="H50" s="29">
        <v>17</v>
      </c>
      <c r="I50" s="29"/>
      <c r="J50" s="29"/>
      <c r="K50" s="29"/>
      <c r="L50" s="29"/>
      <c r="M50" s="29"/>
      <c r="N50" s="33"/>
      <c r="O50" s="29"/>
      <c r="P50" s="31">
        <f t="shared" si="4"/>
        <v>17</v>
      </c>
      <c r="Q50" s="31">
        <f t="shared" si="3"/>
        <v>17</v>
      </c>
      <c r="R50" s="32">
        <f t="shared" si="2"/>
        <v>1.4166666666666667</v>
      </c>
      <c r="S50" s="31" t="s">
        <v>301</v>
      </c>
    </row>
    <row r="51" spans="1:19" s="13" customFormat="1" ht="15">
      <c r="A51" s="26" t="s">
        <v>61</v>
      </c>
      <c r="B51" s="27"/>
      <c r="C51" s="28">
        <v>63</v>
      </c>
      <c r="D51" s="33">
        <v>55</v>
      </c>
      <c r="E51" s="29">
        <v>85</v>
      </c>
      <c r="F51" s="29">
        <v>66</v>
      </c>
      <c r="G51" s="33">
        <v>127</v>
      </c>
      <c r="H51" s="29">
        <v>61</v>
      </c>
      <c r="I51" s="29">
        <v>3</v>
      </c>
      <c r="J51" s="29">
        <v>115</v>
      </c>
      <c r="K51" s="29">
        <v>16</v>
      </c>
      <c r="L51" s="29">
        <v>77</v>
      </c>
      <c r="M51" s="29">
        <v>35</v>
      </c>
      <c r="N51" s="33">
        <v>87</v>
      </c>
      <c r="O51" s="29">
        <v>43</v>
      </c>
      <c r="P51" s="31">
        <f t="shared" si="4"/>
        <v>770</v>
      </c>
      <c r="Q51" s="31">
        <f t="shared" si="3"/>
        <v>770</v>
      </c>
      <c r="R51" s="32">
        <f t="shared" si="2"/>
        <v>64.16666666666667</v>
      </c>
      <c r="S51" s="31" t="s">
        <v>61</v>
      </c>
    </row>
    <row r="52" spans="1:19" s="13" customFormat="1" ht="15">
      <c r="A52" s="26" t="s">
        <v>62</v>
      </c>
      <c r="B52" s="27"/>
      <c r="C52" s="28">
        <v>28</v>
      </c>
      <c r="D52" s="33">
        <v>97</v>
      </c>
      <c r="E52" s="33">
        <v>21</v>
      </c>
      <c r="F52" s="33">
        <v>39</v>
      </c>
      <c r="G52" s="29">
        <v>16</v>
      </c>
      <c r="H52" s="33"/>
      <c r="I52" s="29"/>
      <c r="J52" s="33">
        <v>100</v>
      </c>
      <c r="K52" s="33">
        <v>40</v>
      </c>
      <c r="L52" s="33">
        <v>2</v>
      </c>
      <c r="M52" s="33">
        <v>41</v>
      </c>
      <c r="N52" s="33">
        <v>94</v>
      </c>
      <c r="O52" s="29">
        <v>39</v>
      </c>
      <c r="P52" s="31">
        <f t="shared" si="4"/>
        <v>489</v>
      </c>
      <c r="Q52" s="31">
        <f t="shared" si="3"/>
        <v>489</v>
      </c>
      <c r="R52" s="32">
        <f t="shared" si="2"/>
        <v>40.75</v>
      </c>
      <c r="S52" s="31" t="s">
        <v>63</v>
      </c>
    </row>
    <row r="53" spans="1:19" s="13" customFormat="1" ht="15">
      <c r="A53" s="44" t="s">
        <v>64</v>
      </c>
      <c r="B53" s="27"/>
      <c r="C53" s="28">
        <v>85</v>
      </c>
      <c r="D53" s="33">
        <v>39</v>
      </c>
      <c r="E53" s="33">
        <v>93</v>
      </c>
      <c r="F53" s="33">
        <v>93</v>
      </c>
      <c r="G53" s="29">
        <v>58</v>
      </c>
      <c r="H53" s="33">
        <v>82</v>
      </c>
      <c r="I53" s="29">
        <v>39</v>
      </c>
      <c r="J53" s="33">
        <v>56</v>
      </c>
      <c r="K53" s="33">
        <v>70</v>
      </c>
      <c r="L53" s="33">
        <v>88</v>
      </c>
      <c r="M53" s="33">
        <v>298</v>
      </c>
      <c r="N53" s="33">
        <v>103</v>
      </c>
      <c r="O53" s="29">
        <v>79</v>
      </c>
      <c r="P53" s="31">
        <f t="shared" si="4"/>
        <v>1098</v>
      </c>
      <c r="Q53" s="31">
        <f t="shared" si="3"/>
        <v>1098</v>
      </c>
      <c r="R53" s="32">
        <f t="shared" si="2"/>
        <v>91.5</v>
      </c>
      <c r="S53" s="31" t="s">
        <v>64</v>
      </c>
    </row>
    <row r="54" spans="1:19" s="13" customFormat="1" ht="15">
      <c r="A54" s="44" t="s">
        <v>308</v>
      </c>
      <c r="B54" s="27"/>
      <c r="C54" s="28"/>
      <c r="D54" s="33"/>
      <c r="E54" s="33"/>
      <c r="F54" s="33"/>
      <c r="G54" s="29"/>
      <c r="H54" s="33"/>
      <c r="I54" s="29">
        <v>3</v>
      </c>
      <c r="J54" s="33"/>
      <c r="K54" s="33"/>
      <c r="L54" s="33"/>
      <c r="M54" s="33"/>
      <c r="N54" s="33"/>
      <c r="O54" s="29"/>
      <c r="P54" s="31">
        <f t="shared" si="4"/>
        <v>3</v>
      </c>
      <c r="Q54" s="31">
        <f t="shared" si="3"/>
        <v>3</v>
      </c>
      <c r="R54" s="32">
        <f t="shared" si="2"/>
        <v>0.25</v>
      </c>
      <c r="S54" s="31" t="s">
        <v>311</v>
      </c>
    </row>
    <row r="55" spans="1:19" s="13" customFormat="1" ht="15">
      <c r="A55" s="44" t="s">
        <v>65</v>
      </c>
      <c r="B55" s="27"/>
      <c r="C55" s="28">
        <v>1</v>
      </c>
      <c r="D55" s="33"/>
      <c r="E55" s="33"/>
      <c r="F55" s="33"/>
      <c r="G55" s="29"/>
      <c r="H55" s="33"/>
      <c r="I55" s="29"/>
      <c r="J55" s="33"/>
      <c r="K55" s="33"/>
      <c r="L55" s="33"/>
      <c r="M55" s="33"/>
      <c r="N55" s="33"/>
      <c r="O55" s="29"/>
      <c r="P55" s="31">
        <f t="shared" si="4"/>
        <v>0</v>
      </c>
      <c r="Q55" s="31">
        <f t="shared" si="3"/>
        <v>0</v>
      </c>
      <c r="R55" s="32">
        <f t="shared" si="2"/>
        <v>0</v>
      </c>
      <c r="S55" s="31" t="s">
        <v>65</v>
      </c>
    </row>
    <row r="56" spans="1:19" s="13" customFormat="1" ht="15">
      <c r="A56" s="44" t="s">
        <v>66</v>
      </c>
      <c r="B56" s="27"/>
      <c r="C56" s="28">
        <v>5</v>
      </c>
      <c r="D56" s="33"/>
      <c r="E56" s="33"/>
      <c r="F56" s="33"/>
      <c r="G56" s="29"/>
      <c r="H56" s="33"/>
      <c r="I56" s="29"/>
      <c r="J56" s="33"/>
      <c r="K56" s="33"/>
      <c r="L56" s="33"/>
      <c r="M56" s="33"/>
      <c r="N56" s="33"/>
      <c r="O56" s="29"/>
      <c r="P56" s="31">
        <f t="shared" si="4"/>
        <v>0</v>
      </c>
      <c r="Q56" s="31">
        <f t="shared" si="3"/>
        <v>0</v>
      </c>
      <c r="R56" s="32">
        <f t="shared" si="2"/>
        <v>0</v>
      </c>
      <c r="S56" s="31" t="s">
        <v>66</v>
      </c>
    </row>
    <row r="57" spans="1:19" s="13" customFormat="1" ht="15">
      <c r="A57" s="44" t="s">
        <v>67</v>
      </c>
      <c r="B57" s="27"/>
      <c r="C57" s="28">
        <v>0</v>
      </c>
      <c r="D57" s="33"/>
      <c r="E57" s="33"/>
      <c r="F57" s="33"/>
      <c r="G57" s="29"/>
      <c r="H57" s="33"/>
      <c r="I57" s="29"/>
      <c r="J57" s="33"/>
      <c r="K57" s="33"/>
      <c r="L57" s="33"/>
      <c r="M57" s="33"/>
      <c r="N57" s="33"/>
      <c r="O57" s="29"/>
      <c r="P57" s="31">
        <f aca="true" t="shared" si="5" ref="P57:P137">SUM(D57:O57)</f>
        <v>0</v>
      </c>
      <c r="Q57" s="31">
        <f t="shared" si="3"/>
        <v>0</v>
      </c>
      <c r="R57" s="32">
        <f t="shared" si="2"/>
        <v>0</v>
      </c>
      <c r="S57" s="31" t="s">
        <v>68</v>
      </c>
    </row>
    <row r="58" spans="1:20" s="13" customFormat="1" ht="15">
      <c r="A58" s="26" t="s">
        <v>69</v>
      </c>
      <c r="B58" s="27"/>
      <c r="C58" s="28">
        <v>1</v>
      </c>
      <c r="D58" s="33"/>
      <c r="E58" s="33"/>
      <c r="F58" s="33"/>
      <c r="G58" s="29"/>
      <c r="H58" s="33"/>
      <c r="I58" s="29"/>
      <c r="J58" s="33"/>
      <c r="K58" s="33"/>
      <c r="L58" s="33"/>
      <c r="M58" s="33"/>
      <c r="N58" s="33"/>
      <c r="O58" s="29"/>
      <c r="P58" s="31">
        <f t="shared" si="5"/>
        <v>0</v>
      </c>
      <c r="Q58" s="31">
        <f t="shared" si="3"/>
        <v>0</v>
      </c>
      <c r="R58" s="32">
        <f t="shared" si="2"/>
        <v>0</v>
      </c>
      <c r="S58" s="31" t="s">
        <v>70</v>
      </c>
      <c r="T58" s="17"/>
    </row>
    <row r="59" spans="1:20" s="13" customFormat="1" ht="15">
      <c r="A59" s="44" t="s">
        <v>71</v>
      </c>
      <c r="B59" s="27"/>
      <c r="C59" s="28">
        <v>3</v>
      </c>
      <c r="D59" s="33">
        <v>37</v>
      </c>
      <c r="E59" s="33"/>
      <c r="F59" s="33"/>
      <c r="G59" s="29">
        <v>57</v>
      </c>
      <c r="H59" s="33">
        <v>34</v>
      </c>
      <c r="I59" s="29"/>
      <c r="J59" s="33"/>
      <c r="K59" s="33"/>
      <c r="L59" s="33"/>
      <c r="M59" s="33"/>
      <c r="N59" s="33"/>
      <c r="O59" s="29"/>
      <c r="P59" s="31">
        <f t="shared" si="5"/>
        <v>128</v>
      </c>
      <c r="Q59" s="31">
        <f t="shared" si="3"/>
        <v>128</v>
      </c>
      <c r="R59" s="32">
        <f t="shared" si="2"/>
        <v>10.666666666666666</v>
      </c>
      <c r="S59" s="31" t="s">
        <v>71</v>
      </c>
      <c r="T59" s="17"/>
    </row>
    <row r="60" spans="1:20" s="13" customFormat="1" ht="15">
      <c r="A60" s="44" t="s">
        <v>72</v>
      </c>
      <c r="B60" s="27"/>
      <c r="C60" s="28"/>
      <c r="D60" s="33"/>
      <c r="E60" s="33"/>
      <c r="F60" s="33">
        <v>1</v>
      </c>
      <c r="G60" s="29"/>
      <c r="H60" s="33"/>
      <c r="I60" s="29"/>
      <c r="J60" s="33"/>
      <c r="K60" s="33"/>
      <c r="L60" s="33"/>
      <c r="M60" s="33"/>
      <c r="N60" s="33"/>
      <c r="O60" s="29"/>
      <c r="P60" s="31">
        <f t="shared" si="5"/>
        <v>1</v>
      </c>
      <c r="Q60" s="31">
        <f t="shared" si="3"/>
        <v>1</v>
      </c>
      <c r="R60" s="32">
        <f t="shared" si="2"/>
        <v>0.08333333333333333</v>
      </c>
      <c r="S60" s="31" t="s">
        <v>72</v>
      </c>
      <c r="T60" s="17"/>
    </row>
    <row r="61" spans="1:20" s="13" customFormat="1" ht="15">
      <c r="A61" s="44" t="s">
        <v>73</v>
      </c>
      <c r="B61" s="27"/>
      <c r="C61" s="28">
        <v>6</v>
      </c>
      <c r="D61" s="33">
        <v>8</v>
      </c>
      <c r="E61" s="33"/>
      <c r="F61" s="33">
        <v>17</v>
      </c>
      <c r="G61" s="29">
        <v>6</v>
      </c>
      <c r="H61" s="33">
        <v>5</v>
      </c>
      <c r="I61" s="29">
        <v>4</v>
      </c>
      <c r="J61" s="33">
        <v>11</v>
      </c>
      <c r="K61" s="33">
        <v>1</v>
      </c>
      <c r="L61" s="33"/>
      <c r="M61" s="33">
        <v>3</v>
      </c>
      <c r="N61" s="33"/>
      <c r="O61" s="29">
        <v>4</v>
      </c>
      <c r="P61" s="31">
        <f t="shared" si="5"/>
        <v>59</v>
      </c>
      <c r="Q61" s="31">
        <f>SUM(P61)</f>
        <v>59</v>
      </c>
      <c r="R61" s="32">
        <f t="shared" si="2"/>
        <v>4.916666666666667</v>
      </c>
      <c r="S61" s="31" t="s">
        <v>74</v>
      </c>
      <c r="T61" s="17"/>
    </row>
    <row r="62" spans="1:20" s="13" customFormat="1" ht="15">
      <c r="A62" s="44" t="s">
        <v>75</v>
      </c>
      <c r="B62" s="27"/>
      <c r="C62" s="28">
        <v>25</v>
      </c>
      <c r="D62" s="33">
        <v>1</v>
      </c>
      <c r="E62" s="33"/>
      <c r="F62" s="33"/>
      <c r="G62" s="29"/>
      <c r="H62" s="33"/>
      <c r="I62" s="29"/>
      <c r="J62" s="33"/>
      <c r="K62" s="33"/>
      <c r="L62" s="33">
        <v>14</v>
      </c>
      <c r="M62" s="33">
        <v>11</v>
      </c>
      <c r="N62" s="33">
        <v>43</v>
      </c>
      <c r="O62" s="29">
        <v>15</v>
      </c>
      <c r="P62" s="31">
        <f t="shared" si="5"/>
        <v>84</v>
      </c>
      <c r="Q62" s="31">
        <f t="shared" si="3"/>
        <v>84</v>
      </c>
      <c r="R62" s="32">
        <f t="shared" si="2"/>
        <v>7</v>
      </c>
      <c r="S62" s="31" t="s">
        <v>75</v>
      </c>
      <c r="T62" s="17"/>
    </row>
    <row r="63" spans="1:20" s="13" customFormat="1" ht="15">
      <c r="A63" s="44" t="s">
        <v>76</v>
      </c>
      <c r="B63" s="27"/>
      <c r="C63" s="28">
        <v>46</v>
      </c>
      <c r="D63" s="33">
        <v>89</v>
      </c>
      <c r="E63" s="33">
        <v>76</v>
      </c>
      <c r="F63" s="33">
        <v>89</v>
      </c>
      <c r="G63" s="29"/>
      <c r="H63" s="33"/>
      <c r="I63" s="29">
        <v>2</v>
      </c>
      <c r="J63" s="33"/>
      <c r="K63" s="33">
        <v>22</v>
      </c>
      <c r="L63" s="33">
        <v>14</v>
      </c>
      <c r="M63" s="33">
        <v>1</v>
      </c>
      <c r="N63" s="33">
        <v>4</v>
      </c>
      <c r="O63" s="29">
        <v>76</v>
      </c>
      <c r="P63" s="31">
        <f t="shared" si="5"/>
        <v>373</v>
      </c>
      <c r="Q63" s="31">
        <f t="shared" si="3"/>
        <v>373</v>
      </c>
      <c r="R63" s="32">
        <f t="shared" si="2"/>
        <v>31.083333333333332</v>
      </c>
      <c r="S63" s="31" t="s">
        <v>77</v>
      </c>
      <c r="T63" s="17"/>
    </row>
    <row r="64" spans="1:20" s="13" customFormat="1" ht="15">
      <c r="A64" s="44" t="s">
        <v>78</v>
      </c>
      <c r="B64" s="27"/>
      <c r="C64" s="28">
        <v>2</v>
      </c>
      <c r="D64" s="33"/>
      <c r="E64" s="33"/>
      <c r="F64" s="33"/>
      <c r="G64" s="29"/>
      <c r="H64" s="33"/>
      <c r="I64" s="29"/>
      <c r="J64" s="33"/>
      <c r="K64" s="33"/>
      <c r="L64" s="33"/>
      <c r="M64" s="33"/>
      <c r="N64" s="33"/>
      <c r="O64" s="29"/>
      <c r="P64" s="31">
        <f t="shared" si="5"/>
        <v>0</v>
      </c>
      <c r="Q64" s="31">
        <f t="shared" si="3"/>
        <v>0</v>
      </c>
      <c r="R64" s="32">
        <f t="shared" si="2"/>
        <v>0</v>
      </c>
      <c r="S64" s="31" t="s">
        <v>79</v>
      </c>
      <c r="T64" s="17"/>
    </row>
    <row r="65" spans="1:20" s="13" customFormat="1" ht="15">
      <c r="A65" s="44" t="s">
        <v>80</v>
      </c>
      <c r="B65" s="27"/>
      <c r="C65" s="28">
        <v>2</v>
      </c>
      <c r="D65" s="33">
        <v>13</v>
      </c>
      <c r="E65" s="33"/>
      <c r="F65" s="33"/>
      <c r="G65" s="29"/>
      <c r="H65" s="33">
        <v>21</v>
      </c>
      <c r="I65" s="29"/>
      <c r="J65" s="33"/>
      <c r="K65" s="33"/>
      <c r="L65" s="33"/>
      <c r="M65" s="33">
        <v>18</v>
      </c>
      <c r="N65" s="33"/>
      <c r="O65" s="29"/>
      <c r="P65" s="31">
        <f t="shared" si="5"/>
        <v>52</v>
      </c>
      <c r="Q65" s="31">
        <f t="shared" si="3"/>
        <v>52</v>
      </c>
      <c r="R65" s="32">
        <f t="shared" si="2"/>
        <v>4.333333333333333</v>
      </c>
      <c r="S65" s="31" t="s">
        <v>80</v>
      </c>
      <c r="T65" s="17"/>
    </row>
    <row r="66" spans="1:19" s="13" customFormat="1" ht="15">
      <c r="A66" s="44" t="s">
        <v>81</v>
      </c>
      <c r="B66" s="27"/>
      <c r="C66" s="28">
        <v>44</v>
      </c>
      <c r="D66" s="33">
        <v>14</v>
      </c>
      <c r="E66" s="33">
        <v>21</v>
      </c>
      <c r="F66" s="33">
        <v>50</v>
      </c>
      <c r="G66" s="29">
        <v>26</v>
      </c>
      <c r="H66" s="33"/>
      <c r="I66" s="29"/>
      <c r="J66" s="33">
        <v>1</v>
      </c>
      <c r="K66" s="33"/>
      <c r="L66" s="33"/>
      <c r="M66" s="33">
        <v>56</v>
      </c>
      <c r="N66" s="33"/>
      <c r="O66" s="29"/>
      <c r="P66" s="31">
        <f t="shared" si="5"/>
        <v>168</v>
      </c>
      <c r="Q66" s="31">
        <f t="shared" si="3"/>
        <v>168</v>
      </c>
      <c r="R66" s="32">
        <f t="shared" si="2"/>
        <v>14</v>
      </c>
      <c r="S66" s="31" t="s">
        <v>82</v>
      </c>
    </row>
    <row r="67" spans="1:19" s="13" customFormat="1" ht="15">
      <c r="A67" s="44" t="s">
        <v>349</v>
      </c>
      <c r="B67" s="27"/>
      <c r="C67" s="28"/>
      <c r="D67" s="33"/>
      <c r="E67" s="33"/>
      <c r="F67" s="33"/>
      <c r="G67" s="29"/>
      <c r="H67" s="33"/>
      <c r="I67" s="29"/>
      <c r="J67" s="33"/>
      <c r="K67" s="33"/>
      <c r="L67" s="33"/>
      <c r="M67" s="33"/>
      <c r="N67" s="33"/>
      <c r="O67" s="29">
        <v>37</v>
      </c>
      <c r="P67" s="31">
        <f t="shared" si="5"/>
        <v>37</v>
      </c>
      <c r="Q67" s="31">
        <f t="shared" si="3"/>
        <v>37</v>
      </c>
      <c r="R67" s="32">
        <f t="shared" si="2"/>
        <v>3.0833333333333335</v>
      </c>
      <c r="S67" s="31" t="s">
        <v>350</v>
      </c>
    </row>
    <row r="68" spans="1:19" s="13" customFormat="1" ht="15">
      <c r="A68" s="44" t="s">
        <v>83</v>
      </c>
      <c r="B68" s="27"/>
      <c r="C68" s="28"/>
      <c r="D68" s="33"/>
      <c r="E68" s="33">
        <v>2</v>
      </c>
      <c r="F68" s="33"/>
      <c r="G68" s="29"/>
      <c r="H68" s="33"/>
      <c r="I68" s="29"/>
      <c r="J68" s="33"/>
      <c r="K68" s="33"/>
      <c r="L68" s="33"/>
      <c r="M68" s="33"/>
      <c r="N68" s="33"/>
      <c r="O68" s="29"/>
      <c r="P68" s="31">
        <f t="shared" si="5"/>
        <v>2</v>
      </c>
      <c r="Q68" s="31">
        <f t="shared" si="3"/>
        <v>2</v>
      </c>
      <c r="R68" s="32">
        <f t="shared" si="2"/>
        <v>0.16666666666666666</v>
      </c>
      <c r="S68" s="31" t="s">
        <v>83</v>
      </c>
    </row>
    <row r="69" spans="1:19" s="13" customFormat="1" ht="15">
      <c r="A69" s="44" t="s">
        <v>84</v>
      </c>
      <c r="B69" s="27"/>
      <c r="C69" s="28"/>
      <c r="D69" s="33"/>
      <c r="E69" s="33"/>
      <c r="F69" s="33">
        <v>3</v>
      </c>
      <c r="G69" s="29"/>
      <c r="H69" s="33"/>
      <c r="I69" s="29"/>
      <c r="J69" s="33"/>
      <c r="K69" s="33"/>
      <c r="L69" s="33"/>
      <c r="M69" s="33">
        <v>4</v>
      </c>
      <c r="N69" s="33"/>
      <c r="O69" s="29"/>
      <c r="P69" s="31">
        <f t="shared" si="5"/>
        <v>7</v>
      </c>
      <c r="Q69" s="31">
        <f t="shared" si="3"/>
        <v>7</v>
      </c>
      <c r="R69" s="32">
        <f t="shared" si="2"/>
        <v>0.5833333333333334</v>
      </c>
      <c r="S69" s="31" t="s">
        <v>84</v>
      </c>
    </row>
    <row r="70" spans="1:19" s="13" customFormat="1" ht="15">
      <c r="A70" s="44" t="s">
        <v>332</v>
      </c>
      <c r="B70" s="27"/>
      <c r="C70" s="28"/>
      <c r="D70" s="33"/>
      <c r="E70" s="33"/>
      <c r="F70" s="33"/>
      <c r="G70" s="29"/>
      <c r="H70" s="33"/>
      <c r="I70" s="29"/>
      <c r="J70" s="33"/>
      <c r="K70" s="33"/>
      <c r="L70" s="33"/>
      <c r="M70" s="33">
        <v>10</v>
      </c>
      <c r="N70" s="33"/>
      <c r="O70" s="29"/>
      <c r="P70" s="31">
        <f t="shared" si="5"/>
        <v>10</v>
      </c>
      <c r="Q70" s="31">
        <f t="shared" si="3"/>
        <v>10</v>
      </c>
      <c r="R70" s="32">
        <f t="shared" si="2"/>
        <v>0.8333333333333334</v>
      </c>
      <c r="S70" s="31" t="s">
        <v>332</v>
      </c>
    </row>
    <row r="71" spans="1:19" s="13" customFormat="1" ht="15">
      <c r="A71" s="26" t="s">
        <v>85</v>
      </c>
      <c r="B71" s="27"/>
      <c r="C71" s="28">
        <v>7</v>
      </c>
      <c r="D71" s="33">
        <v>4</v>
      </c>
      <c r="E71" s="29">
        <v>3</v>
      </c>
      <c r="F71" s="29">
        <v>10</v>
      </c>
      <c r="G71" s="33">
        <v>4</v>
      </c>
      <c r="H71" s="29"/>
      <c r="I71" s="29">
        <v>12</v>
      </c>
      <c r="J71" s="29">
        <v>10</v>
      </c>
      <c r="K71" s="29">
        <v>8</v>
      </c>
      <c r="L71" s="29">
        <v>1</v>
      </c>
      <c r="M71" s="29">
        <v>56</v>
      </c>
      <c r="N71" s="29">
        <v>39</v>
      </c>
      <c r="O71" s="29">
        <v>5</v>
      </c>
      <c r="P71" s="31">
        <f t="shared" si="5"/>
        <v>152</v>
      </c>
      <c r="Q71" s="31">
        <f t="shared" si="3"/>
        <v>152</v>
      </c>
      <c r="R71" s="32">
        <f t="shared" si="2"/>
        <v>12.666666666666666</v>
      </c>
      <c r="S71" s="31" t="s">
        <v>334</v>
      </c>
    </row>
    <row r="72" spans="1:19" s="13" customFormat="1" ht="15">
      <c r="A72" s="26" t="s">
        <v>333</v>
      </c>
      <c r="B72" s="27"/>
      <c r="C72" s="28"/>
      <c r="D72" s="33"/>
      <c r="E72" s="29"/>
      <c r="F72" s="29"/>
      <c r="G72" s="33"/>
      <c r="H72" s="29"/>
      <c r="I72" s="29"/>
      <c r="J72" s="29"/>
      <c r="K72" s="29"/>
      <c r="L72" s="29"/>
      <c r="M72" s="29">
        <v>3</v>
      </c>
      <c r="N72" s="29"/>
      <c r="O72" s="29"/>
      <c r="P72" s="31">
        <f t="shared" si="5"/>
        <v>3</v>
      </c>
      <c r="Q72" s="31">
        <f t="shared" si="3"/>
        <v>3</v>
      </c>
      <c r="R72" s="32">
        <f t="shared" si="2"/>
        <v>0.25</v>
      </c>
      <c r="S72" s="31" t="s">
        <v>333</v>
      </c>
    </row>
    <row r="73" spans="1:19" s="13" customFormat="1" ht="15">
      <c r="A73" s="26" t="s">
        <v>344</v>
      </c>
      <c r="B73" s="27"/>
      <c r="C73" s="28"/>
      <c r="D73" s="33"/>
      <c r="E73" s="29"/>
      <c r="F73" s="29"/>
      <c r="G73" s="33"/>
      <c r="H73" s="29"/>
      <c r="I73" s="29"/>
      <c r="J73" s="29"/>
      <c r="K73" s="29"/>
      <c r="L73" s="29"/>
      <c r="M73" s="29"/>
      <c r="N73" s="29">
        <v>17</v>
      </c>
      <c r="O73" s="29"/>
      <c r="P73" s="31">
        <f t="shared" si="5"/>
        <v>17</v>
      </c>
      <c r="Q73" s="31">
        <f t="shared" si="3"/>
        <v>17</v>
      </c>
      <c r="R73" s="32">
        <f t="shared" si="2"/>
        <v>1.4166666666666667</v>
      </c>
      <c r="S73" s="31" t="s">
        <v>344</v>
      </c>
    </row>
    <row r="74" spans="1:19" s="13" customFormat="1" ht="15">
      <c r="A74" s="26" t="s">
        <v>86</v>
      </c>
      <c r="B74" s="27"/>
      <c r="C74" s="28">
        <v>5</v>
      </c>
      <c r="D74" s="33">
        <v>7</v>
      </c>
      <c r="E74" s="29">
        <v>4</v>
      </c>
      <c r="F74" s="29">
        <v>49</v>
      </c>
      <c r="G74" s="33">
        <v>2</v>
      </c>
      <c r="H74" s="29">
        <v>41</v>
      </c>
      <c r="I74" s="29">
        <v>11</v>
      </c>
      <c r="J74" s="29">
        <v>10</v>
      </c>
      <c r="K74" s="29">
        <v>20</v>
      </c>
      <c r="L74" s="29"/>
      <c r="M74" s="29"/>
      <c r="N74" s="29"/>
      <c r="O74" s="29">
        <v>4</v>
      </c>
      <c r="P74" s="31">
        <f>SUM(D74:O74)</f>
        <v>148</v>
      </c>
      <c r="Q74" s="31">
        <f>SUM(P74)</f>
        <v>148</v>
      </c>
      <c r="R74" s="32">
        <f t="shared" si="2"/>
        <v>12.333333333333334</v>
      </c>
      <c r="S74" s="31" t="s">
        <v>86</v>
      </c>
    </row>
    <row r="75" spans="1:19" s="13" customFormat="1" ht="15">
      <c r="A75" s="26" t="s">
        <v>302</v>
      </c>
      <c r="B75" s="27"/>
      <c r="C75" s="28"/>
      <c r="D75" s="33"/>
      <c r="E75" s="29"/>
      <c r="F75" s="29"/>
      <c r="G75" s="33"/>
      <c r="H75" s="29">
        <v>60</v>
      </c>
      <c r="I75" s="29"/>
      <c r="J75" s="29"/>
      <c r="K75" s="29"/>
      <c r="L75" s="29"/>
      <c r="M75" s="29"/>
      <c r="N75" s="29"/>
      <c r="O75" s="29"/>
      <c r="P75" s="31">
        <f>SUM(D75:O75)</f>
        <v>60</v>
      </c>
      <c r="Q75" s="31">
        <f>SUM(P75)</f>
        <v>60</v>
      </c>
      <c r="R75" s="32">
        <f t="shared" si="2"/>
        <v>5</v>
      </c>
      <c r="S75" s="31" t="s">
        <v>302</v>
      </c>
    </row>
    <row r="76" spans="1:19" s="13" customFormat="1" ht="15">
      <c r="A76" s="26" t="s">
        <v>315</v>
      </c>
      <c r="B76" s="27"/>
      <c r="C76" s="28"/>
      <c r="D76" s="33"/>
      <c r="E76" s="29"/>
      <c r="F76" s="29"/>
      <c r="G76" s="33"/>
      <c r="H76" s="29"/>
      <c r="I76" s="29"/>
      <c r="J76" s="29">
        <v>1</v>
      </c>
      <c r="K76" s="29">
        <v>2</v>
      </c>
      <c r="L76" s="29">
        <v>1</v>
      </c>
      <c r="M76" s="29"/>
      <c r="N76" s="29"/>
      <c r="O76" s="29"/>
      <c r="P76" s="31">
        <f>SUM(D76:O76)</f>
        <v>4</v>
      </c>
      <c r="Q76" s="31">
        <f>SUM(P76)</f>
        <v>4</v>
      </c>
      <c r="R76" s="32">
        <f t="shared" si="2"/>
        <v>0.3333333333333333</v>
      </c>
      <c r="S76" s="31" t="s">
        <v>315</v>
      </c>
    </row>
    <row r="77" spans="1:19" s="13" customFormat="1" ht="15">
      <c r="A77" s="26" t="s">
        <v>87</v>
      </c>
      <c r="B77" s="27"/>
      <c r="C77" s="28"/>
      <c r="D77" s="33"/>
      <c r="E77" s="29">
        <v>37</v>
      </c>
      <c r="F77" s="29"/>
      <c r="G77" s="33"/>
      <c r="H77" s="29"/>
      <c r="I77" s="29"/>
      <c r="J77" s="29"/>
      <c r="K77" s="29"/>
      <c r="L77" s="29"/>
      <c r="M77" s="29"/>
      <c r="N77" s="29"/>
      <c r="O77" s="29"/>
      <c r="P77" s="31">
        <f>SUM(D77:O77)</f>
        <v>37</v>
      </c>
      <c r="Q77" s="31">
        <f>SUM(P77)</f>
        <v>37</v>
      </c>
      <c r="R77" s="32">
        <f t="shared" si="2"/>
        <v>3.0833333333333335</v>
      </c>
      <c r="S77" s="31" t="s">
        <v>87</v>
      </c>
    </row>
    <row r="78" spans="1:20" s="13" customFormat="1" ht="15">
      <c r="A78" s="26" t="s">
        <v>88</v>
      </c>
      <c r="B78" s="27"/>
      <c r="C78" s="28">
        <v>77</v>
      </c>
      <c r="D78" s="33"/>
      <c r="E78" s="29">
        <v>321</v>
      </c>
      <c r="F78" s="29"/>
      <c r="G78" s="29">
        <v>58</v>
      </c>
      <c r="H78" s="29"/>
      <c r="I78" s="29"/>
      <c r="J78" s="29"/>
      <c r="K78" s="29"/>
      <c r="L78" s="29"/>
      <c r="M78" s="29"/>
      <c r="N78" s="29"/>
      <c r="O78" s="29"/>
      <c r="P78" s="31">
        <f t="shared" si="5"/>
        <v>379</v>
      </c>
      <c r="Q78" s="31">
        <f t="shared" si="3"/>
        <v>379</v>
      </c>
      <c r="R78" s="32">
        <f t="shared" si="2"/>
        <v>31.583333333333332</v>
      </c>
      <c r="S78" s="31" t="s">
        <v>89</v>
      </c>
      <c r="T78" s="17"/>
    </row>
    <row r="79" spans="1:20" s="13" customFormat="1" ht="15">
      <c r="A79" s="26" t="s">
        <v>90</v>
      </c>
      <c r="B79" s="27"/>
      <c r="C79" s="28">
        <v>2</v>
      </c>
      <c r="D79" s="33">
        <v>3</v>
      </c>
      <c r="E79" s="29">
        <v>1</v>
      </c>
      <c r="F79" s="29">
        <v>3</v>
      </c>
      <c r="G79" s="29">
        <v>1</v>
      </c>
      <c r="H79" s="29"/>
      <c r="I79" s="29"/>
      <c r="J79" s="29"/>
      <c r="K79" s="29"/>
      <c r="L79" s="29"/>
      <c r="M79" s="29">
        <v>27</v>
      </c>
      <c r="N79" s="29"/>
      <c r="O79" s="29"/>
      <c r="P79" s="31">
        <f t="shared" si="5"/>
        <v>35</v>
      </c>
      <c r="Q79" s="31">
        <f t="shared" si="3"/>
        <v>35</v>
      </c>
      <c r="R79" s="32">
        <f t="shared" si="2"/>
        <v>2.9166666666666665</v>
      </c>
      <c r="S79" s="31" t="s">
        <v>91</v>
      </c>
      <c r="T79" s="17"/>
    </row>
    <row r="80" spans="1:20" s="13" customFormat="1" ht="15">
      <c r="A80" s="26" t="s">
        <v>316</v>
      </c>
      <c r="B80" s="27"/>
      <c r="C80" s="28"/>
      <c r="D80" s="33"/>
      <c r="E80" s="29"/>
      <c r="F80" s="29"/>
      <c r="G80" s="29"/>
      <c r="H80" s="29"/>
      <c r="I80" s="29"/>
      <c r="J80" s="29">
        <v>2</v>
      </c>
      <c r="K80" s="29"/>
      <c r="L80" s="29"/>
      <c r="M80" s="29"/>
      <c r="N80" s="29"/>
      <c r="O80" s="29"/>
      <c r="P80" s="31">
        <f t="shared" si="5"/>
        <v>2</v>
      </c>
      <c r="Q80" s="31">
        <f t="shared" si="3"/>
        <v>2</v>
      </c>
      <c r="R80" s="32">
        <f t="shared" si="2"/>
        <v>0.16666666666666666</v>
      </c>
      <c r="S80" s="31" t="s">
        <v>316</v>
      </c>
      <c r="T80" s="17"/>
    </row>
    <row r="81" spans="1:20" s="13" customFormat="1" ht="15">
      <c r="A81" s="26" t="s">
        <v>92</v>
      </c>
      <c r="B81" s="27"/>
      <c r="C81" s="28">
        <v>0</v>
      </c>
      <c r="D81" s="3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1">
        <f t="shared" si="5"/>
        <v>0</v>
      </c>
      <c r="Q81" s="31">
        <f t="shared" si="3"/>
        <v>0</v>
      </c>
      <c r="R81" s="32">
        <f t="shared" si="2"/>
        <v>0</v>
      </c>
      <c r="S81" s="31" t="s">
        <v>92</v>
      </c>
      <c r="T81" s="17"/>
    </row>
    <row r="82" spans="1:20" s="13" customFormat="1" ht="15">
      <c r="A82" s="26" t="s">
        <v>93</v>
      </c>
      <c r="B82" s="27"/>
      <c r="C82" s="28">
        <v>1</v>
      </c>
      <c r="D82" s="3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1">
        <f t="shared" si="5"/>
        <v>0</v>
      </c>
      <c r="Q82" s="31">
        <f t="shared" si="3"/>
        <v>0</v>
      </c>
      <c r="R82" s="32">
        <f t="shared" si="2"/>
        <v>0</v>
      </c>
      <c r="S82" s="31" t="s">
        <v>93</v>
      </c>
      <c r="T82" s="17"/>
    </row>
    <row r="83" spans="1:20" s="13" customFormat="1" ht="15">
      <c r="A83" s="26" t="s">
        <v>94</v>
      </c>
      <c r="B83" s="27"/>
      <c r="C83" s="28">
        <v>0</v>
      </c>
      <c r="D83" s="33"/>
      <c r="E83" s="29"/>
      <c r="F83" s="29"/>
      <c r="G83" s="29"/>
      <c r="H83" s="29"/>
      <c r="I83" s="29"/>
      <c r="J83" s="29"/>
      <c r="K83" s="29"/>
      <c r="L83" s="29"/>
      <c r="M83" s="29"/>
      <c r="N83" s="29">
        <v>2</v>
      </c>
      <c r="O83" s="29"/>
      <c r="P83" s="31">
        <f t="shared" si="5"/>
        <v>2</v>
      </c>
      <c r="Q83" s="31">
        <f t="shared" si="3"/>
        <v>2</v>
      </c>
      <c r="R83" s="32">
        <f t="shared" si="2"/>
        <v>0.16666666666666666</v>
      </c>
      <c r="S83" s="31" t="s">
        <v>94</v>
      </c>
      <c r="T83" s="17"/>
    </row>
    <row r="84" spans="1:20" s="13" customFormat="1" ht="15">
      <c r="A84" s="26" t="s">
        <v>95</v>
      </c>
      <c r="B84" s="27"/>
      <c r="C84" s="28"/>
      <c r="D84" s="33"/>
      <c r="E84" s="29"/>
      <c r="F84" s="29">
        <v>6</v>
      </c>
      <c r="G84" s="29"/>
      <c r="H84" s="29"/>
      <c r="I84" s="29"/>
      <c r="J84" s="29"/>
      <c r="K84" s="29"/>
      <c r="L84" s="29"/>
      <c r="M84" s="29"/>
      <c r="N84" s="29"/>
      <c r="O84" s="29"/>
      <c r="P84" s="31">
        <f t="shared" si="5"/>
        <v>6</v>
      </c>
      <c r="Q84" s="31">
        <f t="shared" si="3"/>
        <v>6</v>
      </c>
      <c r="R84" s="32">
        <f t="shared" si="2"/>
        <v>0.5</v>
      </c>
      <c r="S84" s="31" t="s">
        <v>95</v>
      </c>
      <c r="T84" s="17"/>
    </row>
    <row r="85" spans="1:20" s="13" customFormat="1" ht="15">
      <c r="A85" s="26" t="s">
        <v>317</v>
      </c>
      <c r="B85" s="27"/>
      <c r="C85" s="28"/>
      <c r="D85" s="33"/>
      <c r="E85" s="29"/>
      <c r="F85" s="29"/>
      <c r="G85" s="29"/>
      <c r="H85" s="29"/>
      <c r="I85" s="29"/>
      <c r="J85" s="29">
        <v>31</v>
      </c>
      <c r="K85" s="29"/>
      <c r="L85" s="29"/>
      <c r="M85" s="29"/>
      <c r="N85" s="29"/>
      <c r="O85" s="29"/>
      <c r="P85" s="31">
        <f t="shared" si="5"/>
        <v>31</v>
      </c>
      <c r="Q85" s="31">
        <f t="shared" si="3"/>
        <v>31</v>
      </c>
      <c r="R85" s="32">
        <f aca="true" t="shared" si="6" ref="R85:R120">Q85/12</f>
        <v>2.5833333333333335</v>
      </c>
      <c r="S85" s="31" t="s">
        <v>317</v>
      </c>
      <c r="T85" s="17"/>
    </row>
    <row r="86" spans="1:20" s="13" customFormat="1" ht="15">
      <c r="A86" s="26" t="s">
        <v>96</v>
      </c>
      <c r="B86" s="27"/>
      <c r="C86" s="28"/>
      <c r="D86" s="33"/>
      <c r="E86" s="29"/>
      <c r="F86" s="29">
        <v>1</v>
      </c>
      <c r="G86" s="29"/>
      <c r="H86" s="29"/>
      <c r="I86" s="29"/>
      <c r="J86" s="29"/>
      <c r="K86" s="29"/>
      <c r="L86" s="29"/>
      <c r="M86" s="29"/>
      <c r="N86" s="29"/>
      <c r="O86" s="29"/>
      <c r="P86" s="31">
        <f t="shared" si="5"/>
        <v>1</v>
      </c>
      <c r="Q86" s="31">
        <f t="shared" si="3"/>
        <v>1</v>
      </c>
      <c r="R86" s="32">
        <f t="shared" si="6"/>
        <v>0.08333333333333333</v>
      </c>
      <c r="S86" s="31" t="s">
        <v>96</v>
      </c>
      <c r="T86" s="17"/>
    </row>
    <row r="87" spans="1:19" s="13" customFormat="1" ht="15">
      <c r="A87" s="26" t="s">
        <v>97</v>
      </c>
      <c r="B87" s="27"/>
      <c r="C87" s="28">
        <v>33</v>
      </c>
      <c r="D87" s="33">
        <v>93</v>
      </c>
      <c r="E87" s="29">
        <v>57</v>
      </c>
      <c r="F87" s="29">
        <v>131</v>
      </c>
      <c r="G87" s="29">
        <v>51</v>
      </c>
      <c r="H87" s="29">
        <v>19</v>
      </c>
      <c r="I87" s="29">
        <v>3</v>
      </c>
      <c r="J87" s="29">
        <v>37</v>
      </c>
      <c r="K87" s="29">
        <v>26</v>
      </c>
      <c r="L87" s="29"/>
      <c r="M87" s="29">
        <v>6</v>
      </c>
      <c r="N87" s="29">
        <v>32</v>
      </c>
      <c r="O87" s="29">
        <v>130</v>
      </c>
      <c r="P87" s="31">
        <f t="shared" si="5"/>
        <v>585</v>
      </c>
      <c r="Q87" s="31">
        <f t="shared" si="3"/>
        <v>585</v>
      </c>
      <c r="R87" s="32">
        <f t="shared" si="6"/>
        <v>48.75</v>
      </c>
      <c r="S87" s="31" t="s">
        <v>97</v>
      </c>
    </row>
    <row r="88" spans="1:19" s="13" customFormat="1" ht="15">
      <c r="A88" s="26" t="s">
        <v>98</v>
      </c>
      <c r="B88" s="27"/>
      <c r="C88" s="28">
        <v>16</v>
      </c>
      <c r="D88" s="33"/>
      <c r="E88" s="29">
        <v>9</v>
      </c>
      <c r="F88" s="29">
        <v>2</v>
      </c>
      <c r="G88" s="29">
        <v>9</v>
      </c>
      <c r="H88" s="29"/>
      <c r="I88" s="29"/>
      <c r="J88" s="29"/>
      <c r="K88" s="29">
        <v>7</v>
      </c>
      <c r="L88" s="29">
        <v>26</v>
      </c>
      <c r="M88" s="29">
        <v>10</v>
      </c>
      <c r="N88" s="29">
        <v>2</v>
      </c>
      <c r="O88" s="29">
        <v>27</v>
      </c>
      <c r="P88" s="31">
        <f t="shared" si="5"/>
        <v>92</v>
      </c>
      <c r="Q88" s="31">
        <f t="shared" si="3"/>
        <v>92</v>
      </c>
      <c r="R88" s="32">
        <f t="shared" si="6"/>
        <v>7.666666666666667</v>
      </c>
      <c r="S88" s="31" t="s">
        <v>99</v>
      </c>
    </row>
    <row r="89" spans="1:19" s="13" customFormat="1" ht="15">
      <c r="A89" s="26" t="s">
        <v>100</v>
      </c>
      <c r="B89" s="27"/>
      <c r="C89" s="28">
        <v>10</v>
      </c>
      <c r="D89" s="33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1">
        <f t="shared" si="5"/>
        <v>0</v>
      </c>
      <c r="Q89" s="31">
        <f t="shared" si="3"/>
        <v>0</v>
      </c>
      <c r="R89" s="32">
        <f t="shared" si="6"/>
        <v>0</v>
      </c>
      <c r="S89" s="31" t="s">
        <v>100</v>
      </c>
    </row>
    <row r="90" spans="1:19" s="13" customFormat="1" ht="15">
      <c r="A90" s="26" t="s">
        <v>101</v>
      </c>
      <c r="B90" s="27"/>
      <c r="C90" s="28">
        <v>2</v>
      </c>
      <c r="D90" s="3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1">
        <f t="shared" si="5"/>
        <v>0</v>
      </c>
      <c r="Q90" s="31">
        <f t="shared" si="3"/>
        <v>0</v>
      </c>
      <c r="R90" s="32">
        <f t="shared" si="6"/>
        <v>0</v>
      </c>
      <c r="S90" s="31" t="s">
        <v>101</v>
      </c>
    </row>
    <row r="91" spans="1:19" s="13" customFormat="1" ht="15">
      <c r="A91" s="26" t="s">
        <v>296</v>
      </c>
      <c r="B91" s="27"/>
      <c r="C91" s="28"/>
      <c r="D91" s="33"/>
      <c r="E91" s="29"/>
      <c r="F91" s="29"/>
      <c r="G91" s="29">
        <v>2</v>
      </c>
      <c r="H91" s="29"/>
      <c r="I91" s="29"/>
      <c r="J91" s="29"/>
      <c r="K91" s="29"/>
      <c r="L91" s="29"/>
      <c r="M91" s="29"/>
      <c r="N91" s="29"/>
      <c r="O91" s="29"/>
      <c r="P91" s="31">
        <f t="shared" si="5"/>
        <v>2</v>
      </c>
      <c r="Q91" s="31">
        <f t="shared" si="3"/>
        <v>2</v>
      </c>
      <c r="R91" s="32">
        <f t="shared" si="6"/>
        <v>0.16666666666666666</v>
      </c>
      <c r="S91" s="31" t="s">
        <v>296</v>
      </c>
    </row>
    <row r="92" spans="1:19" s="13" customFormat="1" ht="15">
      <c r="A92" s="26" t="s">
        <v>326</v>
      </c>
      <c r="B92" s="27"/>
      <c r="C92" s="28"/>
      <c r="D92" s="33"/>
      <c r="E92" s="29"/>
      <c r="F92" s="29"/>
      <c r="G92" s="29"/>
      <c r="H92" s="29"/>
      <c r="I92" s="29"/>
      <c r="J92" s="29"/>
      <c r="K92" s="29"/>
      <c r="L92" s="29">
        <v>7</v>
      </c>
      <c r="M92" s="29">
        <v>3</v>
      </c>
      <c r="N92" s="29">
        <v>10</v>
      </c>
      <c r="O92" s="29"/>
      <c r="P92" s="31">
        <f t="shared" si="5"/>
        <v>20</v>
      </c>
      <c r="Q92" s="31">
        <f t="shared" si="3"/>
        <v>20</v>
      </c>
      <c r="R92" s="32">
        <f t="shared" si="6"/>
        <v>1.6666666666666667</v>
      </c>
      <c r="S92" s="31" t="s">
        <v>326</v>
      </c>
    </row>
    <row r="93" spans="1:19" s="13" customFormat="1" ht="15">
      <c r="A93" s="26" t="s">
        <v>303</v>
      </c>
      <c r="B93" s="27"/>
      <c r="C93" s="28"/>
      <c r="D93" s="33"/>
      <c r="E93" s="29"/>
      <c r="F93" s="29"/>
      <c r="G93" s="29"/>
      <c r="H93" s="29">
        <v>66</v>
      </c>
      <c r="I93" s="29"/>
      <c r="J93" s="29"/>
      <c r="K93" s="29"/>
      <c r="L93" s="29"/>
      <c r="M93" s="29"/>
      <c r="N93" s="29"/>
      <c r="O93" s="29"/>
      <c r="P93" s="31">
        <f t="shared" si="5"/>
        <v>66</v>
      </c>
      <c r="Q93" s="31">
        <f t="shared" si="3"/>
        <v>66</v>
      </c>
      <c r="R93" s="32">
        <f t="shared" si="6"/>
        <v>5.5</v>
      </c>
      <c r="S93" s="31" t="s">
        <v>303</v>
      </c>
    </row>
    <row r="94" spans="1:19" s="13" customFormat="1" ht="15">
      <c r="A94" s="26" t="s">
        <v>335</v>
      </c>
      <c r="B94" s="27"/>
      <c r="C94" s="28"/>
      <c r="D94" s="33"/>
      <c r="E94" s="29"/>
      <c r="F94" s="29"/>
      <c r="G94" s="29"/>
      <c r="H94" s="29"/>
      <c r="I94" s="29"/>
      <c r="J94" s="29"/>
      <c r="K94" s="29"/>
      <c r="L94" s="29"/>
      <c r="M94" s="29">
        <v>1</v>
      </c>
      <c r="N94" s="29"/>
      <c r="O94" s="29"/>
      <c r="P94" s="31">
        <f t="shared" si="5"/>
        <v>1</v>
      </c>
      <c r="Q94" s="31">
        <f t="shared" si="3"/>
        <v>1</v>
      </c>
      <c r="R94" s="32">
        <f t="shared" si="6"/>
        <v>0.08333333333333333</v>
      </c>
      <c r="S94" s="31" t="s">
        <v>335</v>
      </c>
    </row>
    <row r="95" spans="1:19" s="13" customFormat="1" ht="15">
      <c r="A95" s="26" t="s">
        <v>102</v>
      </c>
      <c r="B95" s="27"/>
      <c r="C95" s="28">
        <v>1</v>
      </c>
      <c r="D95" s="33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1">
        <f t="shared" si="5"/>
        <v>0</v>
      </c>
      <c r="Q95" s="31">
        <f t="shared" si="3"/>
        <v>0</v>
      </c>
      <c r="R95" s="32">
        <f t="shared" si="6"/>
        <v>0</v>
      </c>
      <c r="S95" s="31" t="s">
        <v>102</v>
      </c>
    </row>
    <row r="96" spans="1:19" s="13" customFormat="1" ht="15">
      <c r="A96" s="26" t="s">
        <v>103</v>
      </c>
      <c r="B96" s="27"/>
      <c r="C96" s="28"/>
      <c r="D96" s="33"/>
      <c r="E96" s="29"/>
      <c r="F96" s="29">
        <v>1</v>
      </c>
      <c r="G96" s="29"/>
      <c r="H96" s="29"/>
      <c r="I96" s="29"/>
      <c r="J96" s="29"/>
      <c r="K96" s="29"/>
      <c r="L96" s="29"/>
      <c r="M96" s="29"/>
      <c r="N96" s="29"/>
      <c r="O96" s="29"/>
      <c r="P96" s="31">
        <f t="shared" si="5"/>
        <v>1</v>
      </c>
      <c r="Q96" s="31">
        <f t="shared" si="3"/>
        <v>1</v>
      </c>
      <c r="R96" s="32">
        <f t="shared" si="6"/>
        <v>0.08333333333333333</v>
      </c>
      <c r="S96" s="31" t="s">
        <v>103</v>
      </c>
    </row>
    <row r="97" spans="1:19" s="13" customFormat="1" ht="15">
      <c r="A97" s="26" t="s">
        <v>104</v>
      </c>
      <c r="B97" s="27"/>
      <c r="C97" s="28">
        <v>3</v>
      </c>
      <c r="D97" s="33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1">
        <f>SUM(D97:O97)</f>
        <v>0</v>
      </c>
      <c r="Q97" s="31">
        <f>SUM(P97)</f>
        <v>0</v>
      </c>
      <c r="R97" s="32">
        <f t="shared" si="6"/>
        <v>0</v>
      </c>
      <c r="S97" s="31" t="s">
        <v>105</v>
      </c>
    </row>
    <row r="98" spans="1:19" s="13" customFormat="1" ht="15">
      <c r="A98" s="26" t="s">
        <v>106</v>
      </c>
      <c r="B98" s="27"/>
      <c r="C98" s="28">
        <v>2</v>
      </c>
      <c r="D98" s="33"/>
      <c r="E98" s="29"/>
      <c r="F98" s="29"/>
      <c r="G98" s="29"/>
      <c r="H98" s="29">
        <v>3</v>
      </c>
      <c r="I98" s="29"/>
      <c r="J98" s="29"/>
      <c r="K98" s="29"/>
      <c r="L98" s="29"/>
      <c r="M98" s="29"/>
      <c r="N98" s="29"/>
      <c r="O98" s="29"/>
      <c r="P98" s="31">
        <f>SUM(D98:O98)</f>
        <v>3</v>
      </c>
      <c r="Q98" s="31">
        <f>SUM(P98)</f>
        <v>3</v>
      </c>
      <c r="R98" s="32">
        <f t="shared" si="6"/>
        <v>0.25</v>
      </c>
      <c r="S98" s="31" t="s">
        <v>106</v>
      </c>
    </row>
    <row r="99" spans="1:19" s="13" customFormat="1" ht="15">
      <c r="A99" s="26" t="s">
        <v>345</v>
      </c>
      <c r="B99" s="27"/>
      <c r="C99" s="28"/>
      <c r="D99" s="33"/>
      <c r="E99" s="29"/>
      <c r="F99" s="29"/>
      <c r="G99" s="29"/>
      <c r="H99" s="29"/>
      <c r="I99" s="29"/>
      <c r="J99" s="29"/>
      <c r="K99" s="29"/>
      <c r="L99" s="29"/>
      <c r="M99" s="29"/>
      <c r="N99" s="29">
        <v>246</v>
      </c>
      <c r="O99" s="29"/>
      <c r="P99" s="31">
        <f>SUM(D99:O99)</f>
        <v>246</v>
      </c>
      <c r="Q99" s="31">
        <f>SUM(P99)</f>
        <v>246</v>
      </c>
      <c r="R99" s="32">
        <f t="shared" si="6"/>
        <v>20.5</v>
      </c>
      <c r="S99" s="31" t="s">
        <v>345</v>
      </c>
    </row>
    <row r="100" spans="1:19" s="13" customFormat="1" ht="15">
      <c r="A100" s="26" t="s">
        <v>304</v>
      </c>
      <c r="B100" s="27"/>
      <c r="C100" s="28"/>
      <c r="D100" s="33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1">
        <f>SUM(D100:O100)</f>
        <v>0</v>
      </c>
      <c r="Q100" s="31">
        <f>SUM(P100)</f>
        <v>0</v>
      </c>
      <c r="R100" s="32">
        <f t="shared" si="6"/>
        <v>0</v>
      </c>
      <c r="S100" s="31" t="s">
        <v>305</v>
      </c>
    </row>
    <row r="101" spans="1:19" s="13" customFormat="1" ht="15">
      <c r="A101" s="26" t="s">
        <v>107</v>
      </c>
      <c r="B101" s="27"/>
      <c r="C101" s="28">
        <v>1</v>
      </c>
      <c r="D101" s="33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1">
        <f t="shared" si="5"/>
        <v>0</v>
      </c>
      <c r="Q101" s="31">
        <f t="shared" si="3"/>
        <v>0</v>
      </c>
      <c r="R101" s="32">
        <f t="shared" si="6"/>
        <v>0</v>
      </c>
      <c r="S101" s="31" t="s">
        <v>108</v>
      </c>
    </row>
    <row r="102" spans="1:19" s="13" customFormat="1" ht="15">
      <c r="A102" s="26" t="s">
        <v>109</v>
      </c>
      <c r="B102" s="27"/>
      <c r="C102" s="28">
        <v>2</v>
      </c>
      <c r="D102" s="33"/>
      <c r="E102" s="29">
        <v>7</v>
      </c>
      <c r="F102" s="29">
        <v>6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31">
        <f t="shared" si="5"/>
        <v>13</v>
      </c>
      <c r="Q102" s="31">
        <f t="shared" si="3"/>
        <v>13</v>
      </c>
      <c r="R102" s="32">
        <f t="shared" si="6"/>
        <v>1.0833333333333333</v>
      </c>
      <c r="S102" s="31" t="s">
        <v>109</v>
      </c>
    </row>
    <row r="103" spans="1:19" s="13" customFormat="1" ht="15">
      <c r="A103" s="26" t="s">
        <v>110</v>
      </c>
      <c r="B103" s="27"/>
      <c r="C103" s="28">
        <v>131</v>
      </c>
      <c r="D103" s="33">
        <v>75</v>
      </c>
      <c r="E103" s="29">
        <v>75</v>
      </c>
      <c r="F103" s="29">
        <v>38</v>
      </c>
      <c r="G103" s="29">
        <v>56</v>
      </c>
      <c r="H103" s="29">
        <v>20</v>
      </c>
      <c r="I103" s="29">
        <v>47</v>
      </c>
      <c r="J103" s="29">
        <v>75</v>
      </c>
      <c r="K103" s="29">
        <v>119</v>
      </c>
      <c r="L103" s="29">
        <v>52</v>
      </c>
      <c r="M103" s="29">
        <v>134</v>
      </c>
      <c r="N103" s="29">
        <v>72</v>
      </c>
      <c r="O103" s="29">
        <v>58</v>
      </c>
      <c r="P103" s="31">
        <f t="shared" si="5"/>
        <v>821</v>
      </c>
      <c r="Q103" s="31">
        <f t="shared" si="3"/>
        <v>821</v>
      </c>
      <c r="R103" s="32">
        <f t="shared" si="6"/>
        <v>68.41666666666667</v>
      </c>
      <c r="S103" s="31" t="s">
        <v>110</v>
      </c>
    </row>
    <row r="104" spans="1:19" s="13" customFormat="1" ht="15">
      <c r="A104" s="26" t="s">
        <v>111</v>
      </c>
      <c r="B104" s="27"/>
      <c r="C104" s="28">
        <v>0</v>
      </c>
      <c r="D104" s="33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1">
        <f t="shared" si="5"/>
        <v>0</v>
      </c>
      <c r="Q104" s="31">
        <f t="shared" si="3"/>
        <v>0</v>
      </c>
      <c r="R104" s="32">
        <f t="shared" si="6"/>
        <v>0</v>
      </c>
      <c r="S104" s="31" t="s">
        <v>111</v>
      </c>
    </row>
    <row r="105" spans="1:19" s="13" customFormat="1" ht="15">
      <c r="A105" s="26" t="s">
        <v>112</v>
      </c>
      <c r="B105" s="27"/>
      <c r="C105" s="28">
        <v>1</v>
      </c>
      <c r="D105" s="33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1">
        <f t="shared" si="5"/>
        <v>0</v>
      </c>
      <c r="Q105" s="31">
        <f t="shared" si="3"/>
        <v>0</v>
      </c>
      <c r="R105" s="32">
        <f t="shared" si="6"/>
        <v>0</v>
      </c>
      <c r="S105" s="31" t="s">
        <v>113</v>
      </c>
    </row>
    <row r="106" spans="1:21" s="13" customFormat="1" ht="15">
      <c r="A106" s="26" t="s">
        <v>114</v>
      </c>
      <c r="B106" s="27"/>
      <c r="C106" s="28">
        <v>24</v>
      </c>
      <c r="D106" s="33"/>
      <c r="E106" s="29"/>
      <c r="F106" s="29"/>
      <c r="G106" s="29"/>
      <c r="H106" s="29"/>
      <c r="I106" s="29">
        <v>29</v>
      </c>
      <c r="J106" s="29">
        <v>20</v>
      </c>
      <c r="K106" s="29">
        <v>6</v>
      </c>
      <c r="L106" s="29">
        <v>13</v>
      </c>
      <c r="M106" s="29"/>
      <c r="N106" s="33">
        <v>1</v>
      </c>
      <c r="O106" s="29">
        <v>26</v>
      </c>
      <c r="P106" s="31">
        <f t="shared" si="5"/>
        <v>95</v>
      </c>
      <c r="Q106" s="31">
        <f t="shared" si="3"/>
        <v>95</v>
      </c>
      <c r="R106" s="32">
        <f t="shared" si="6"/>
        <v>7.916666666666667</v>
      </c>
      <c r="S106" s="31" t="s">
        <v>114</v>
      </c>
      <c r="U106" s="17"/>
    </row>
    <row r="107" spans="1:21" s="13" customFormat="1" ht="15">
      <c r="A107" s="26" t="s">
        <v>115</v>
      </c>
      <c r="B107" s="27"/>
      <c r="C107" s="28">
        <v>1</v>
      </c>
      <c r="D107" s="33"/>
      <c r="E107" s="29"/>
      <c r="F107" s="29"/>
      <c r="G107" s="29"/>
      <c r="H107" s="29"/>
      <c r="I107" s="29"/>
      <c r="J107" s="29"/>
      <c r="K107" s="29"/>
      <c r="L107" s="29"/>
      <c r="M107" s="29"/>
      <c r="N107" s="33"/>
      <c r="O107" s="27"/>
      <c r="P107" s="31">
        <f t="shared" si="5"/>
        <v>0</v>
      </c>
      <c r="Q107" s="31">
        <f t="shared" si="3"/>
        <v>0</v>
      </c>
      <c r="R107" s="32">
        <f t="shared" si="6"/>
        <v>0</v>
      </c>
      <c r="S107" s="31" t="s">
        <v>115</v>
      </c>
      <c r="U107" s="17"/>
    </row>
    <row r="108" spans="1:21" s="13" customFormat="1" ht="15">
      <c r="A108" s="26" t="s">
        <v>336</v>
      </c>
      <c r="B108" s="27"/>
      <c r="C108" s="28"/>
      <c r="D108" s="33"/>
      <c r="E108" s="29"/>
      <c r="F108" s="29"/>
      <c r="G108" s="29"/>
      <c r="H108" s="29"/>
      <c r="I108" s="29"/>
      <c r="J108" s="29"/>
      <c r="K108" s="29"/>
      <c r="L108" s="29"/>
      <c r="M108" s="29">
        <v>36</v>
      </c>
      <c r="N108" s="33"/>
      <c r="O108" s="27"/>
      <c r="P108" s="31">
        <f t="shared" si="5"/>
        <v>36</v>
      </c>
      <c r="Q108" s="31">
        <f t="shared" si="3"/>
        <v>36</v>
      </c>
      <c r="R108" s="32">
        <f t="shared" si="6"/>
        <v>3</v>
      </c>
      <c r="S108" s="31" t="s">
        <v>336</v>
      </c>
      <c r="U108" s="17"/>
    </row>
    <row r="109" spans="1:21" s="13" customFormat="1" ht="15">
      <c r="A109" s="26" t="s">
        <v>116</v>
      </c>
      <c r="B109" s="27"/>
      <c r="C109" s="28">
        <v>6</v>
      </c>
      <c r="D109" s="33"/>
      <c r="E109" s="29">
        <v>33</v>
      </c>
      <c r="F109" s="29">
        <v>8</v>
      </c>
      <c r="G109" s="29">
        <v>6</v>
      </c>
      <c r="H109" s="29">
        <v>11</v>
      </c>
      <c r="I109" s="29">
        <v>5</v>
      </c>
      <c r="J109" s="29">
        <v>2</v>
      </c>
      <c r="K109" s="29"/>
      <c r="L109" s="29"/>
      <c r="M109" s="29"/>
      <c r="N109" s="33"/>
      <c r="O109" s="27"/>
      <c r="P109" s="31">
        <f t="shared" si="5"/>
        <v>65</v>
      </c>
      <c r="Q109" s="31">
        <f t="shared" si="3"/>
        <v>65</v>
      </c>
      <c r="R109" s="32">
        <f t="shared" si="6"/>
        <v>5.416666666666667</v>
      </c>
      <c r="S109" s="31" t="s">
        <v>116</v>
      </c>
      <c r="U109" s="17"/>
    </row>
    <row r="110" spans="1:21" s="13" customFormat="1" ht="15">
      <c r="A110" s="26" t="s">
        <v>117</v>
      </c>
      <c r="B110" s="27"/>
      <c r="C110" s="28">
        <v>76</v>
      </c>
      <c r="D110" s="33">
        <v>49</v>
      </c>
      <c r="E110" s="29">
        <v>44</v>
      </c>
      <c r="F110" s="29">
        <v>2</v>
      </c>
      <c r="G110" s="29">
        <v>71</v>
      </c>
      <c r="H110" s="29">
        <v>71</v>
      </c>
      <c r="I110" s="29">
        <v>33</v>
      </c>
      <c r="J110" s="29">
        <v>22</v>
      </c>
      <c r="K110" s="29">
        <v>53</v>
      </c>
      <c r="L110" s="29">
        <v>43</v>
      </c>
      <c r="M110" s="29">
        <v>35</v>
      </c>
      <c r="N110" s="33">
        <v>30</v>
      </c>
      <c r="O110" s="27">
        <v>13</v>
      </c>
      <c r="P110" s="31">
        <f t="shared" si="5"/>
        <v>466</v>
      </c>
      <c r="Q110" s="31">
        <f t="shared" si="3"/>
        <v>466</v>
      </c>
      <c r="R110" s="32">
        <f t="shared" si="6"/>
        <v>38.833333333333336</v>
      </c>
      <c r="S110" s="31" t="s">
        <v>117</v>
      </c>
      <c r="U110" s="17"/>
    </row>
    <row r="111" spans="1:21" s="13" customFormat="1" ht="15">
      <c r="A111" s="26" t="s">
        <v>118</v>
      </c>
      <c r="B111" s="27"/>
      <c r="C111" s="28">
        <v>0</v>
      </c>
      <c r="D111" s="33"/>
      <c r="E111" s="29"/>
      <c r="F111" s="29"/>
      <c r="G111" s="29"/>
      <c r="H111" s="29"/>
      <c r="I111" s="29"/>
      <c r="J111" s="29"/>
      <c r="K111" s="29"/>
      <c r="L111" s="29"/>
      <c r="M111" s="29"/>
      <c r="N111" s="33"/>
      <c r="O111" s="27"/>
      <c r="P111" s="31">
        <f>SUM(D111:O111)</f>
        <v>0</v>
      </c>
      <c r="Q111" s="31">
        <f>SUM(P111)</f>
        <v>0</v>
      </c>
      <c r="R111" s="32">
        <f t="shared" si="6"/>
        <v>0</v>
      </c>
      <c r="S111" s="31" t="s">
        <v>118</v>
      </c>
      <c r="U111" s="17"/>
    </row>
    <row r="112" spans="1:19" s="13" customFormat="1" ht="15">
      <c r="A112" s="26" t="s">
        <v>119</v>
      </c>
      <c r="B112" s="27"/>
      <c r="C112" s="28">
        <v>0</v>
      </c>
      <c r="D112" s="33"/>
      <c r="E112" s="29"/>
      <c r="F112" s="29"/>
      <c r="G112" s="29"/>
      <c r="H112" s="29"/>
      <c r="I112" s="29"/>
      <c r="J112" s="29"/>
      <c r="K112" s="29"/>
      <c r="L112" s="29"/>
      <c r="M112" s="29"/>
      <c r="N112" s="33"/>
      <c r="O112" s="29"/>
      <c r="P112" s="31">
        <f t="shared" si="5"/>
        <v>0</v>
      </c>
      <c r="Q112" s="31">
        <f t="shared" si="3"/>
        <v>0</v>
      </c>
      <c r="R112" s="32">
        <f t="shared" si="6"/>
        <v>0</v>
      </c>
      <c r="S112" s="31" t="s">
        <v>120</v>
      </c>
    </row>
    <row r="113" spans="1:19" s="13" customFormat="1" ht="15">
      <c r="A113" s="26" t="s">
        <v>320</v>
      </c>
      <c r="B113" s="27"/>
      <c r="C113" s="28"/>
      <c r="D113" s="33"/>
      <c r="E113" s="29"/>
      <c r="F113" s="29"/>
      <c r="G113" s="29"/>
      <c r="H113" s="29"/>
      <c r="I113" s="29"/>
      <c r="J113" s="29"/>
      <c r="K113" s="29">
        <v>4</v>
      </c>
      <c r="L113" s="29"/>
      <c r="M113" s="29"/>
      <c r="N113" s="33"/>
      <c r="O113" s="29"/>
      <c r="P113" s="31">
        <f t="shared" si="5"/>
        <v>4</v>
      </c>
      <c r="Q113" s="31">
        <f t="shared" si="3"/>
        <v>4</v>
      </c>
      <c r="R113" s="32">
        <f t="shared" si="6"/>
        <v>0.3333333333333333</v>
      </c>
      <c r="S113" s="31" t="s">
        <v>320</v>
      </c>
    </row>
    <row r="114" spans="1:19" s="13" customFormat="1" ht="15">
      <c r="A114" s="26" t="s">
        <v>346</v>
      </c>
      <c r="B114" s="27"/>
      <c r="C114" s="28"/>
      <c r="D114" s="33"/>
      <c r="E114" s="29"/>
      <c r="F114" s="29"/>
      <c r="G114" s="29"/>
      <c r="H114" s="29"/>
      <c r="I114" s="29"/>
      <c r="J114" s="29"/>
      <c r="K114" s="29"/>
      <c r="L114" s="29"/>
      <c r="M114" s="29"/>
      <c r="N114" s="33">
        <v>19</v>
      </c>
      <c r="O114" s="29">
        <v>7</v>
      </c>
      <c r="P114" s="31">
        <f t="shared" si="5"/>
        <v>26</v>
      </c>
      <c r="Q114" s="31">
        <f t="shared" si="3"/>
        <v>26</v>
      </c>
      <c r="R114" s="32">
        <f t="shared" si="6"/>
        <v>2.1666666666666665</v>
      </c>
      <c r="S114" s="31" t="s">
        <v>346</v>
      </c>
    </row>
    <row r="115" spans="1:19" s="13" customFormat="1" ht="15">
      <c r="A115" s="26" t="s">
        <v>327</v>
      </c>
      <c r="B115" s="27"/>
      <c r="C115" s="28"/>
      <c r="D115" s="33"/>
      <c r="E115" s="29"/>
      <c r="F115" s="29"/>
      <c r="G115" s="29"/>
      <c r="H115" s="29"/>
      <c r="I115" s="29"/>
      <c r="J115" s="29"/>
      <c r="K115" s="29"/>
      <c r="L115" s="29">
        <v>1</v>
      </c>
      <c r="M115" s="29"/>
      <c r="N115" s="33"/>
      <c r="O115" s="29"/>
      <c r="P115" s="31">
        <f t="shared" si="5"/>
        <v>1</v>
      </c>
      <c r="Q115" s="31">
        <f t="shared" si="3"/>
        <v>1</v>
      </c>
      <c r="R115" s="32">
        <f t="shared" si="6"/>
        <v>0.08333333333333333</v>
      </c>
      <c r="S115" s="31" t="s">
        <v>327</v>
      </c>
    </row>
    <row r="116" spans="1:19" s="13" customFormat="1" ht="15">
      <c r="A116" s="26" t="s">
        <v>121</v>
      </c>
      <c r="B116" s="27"/>
      <c r="C116" s="28">
        <v>1</v>
      </c>
      <c r="D116" s="33">
        <v>9</v>
      </c>
      <c r="E116" s="29">
        <v>3</v>
      </c>
      <c r="F116" s="29"/>
      <c r="G116" s="29">
        <v>13</v>
      </c>
      <c r="H116" s="29">
        <v>10</v>
      </c>
      <c r="I116" s="29">
        <v>8</v>
      </c>
      <c r="J116" s="29"/>
      <c r="K116" s="29">
        <v>14</v>
      </c>
      <c r="L116" s="29">
        <v>10</v>
      </c>
      <c r="M116" s="29">
        <v>7</v>
      </c>
      <c r="N116" s="33"/>
      <c r="O116" s="29"/>
      <c r="P116" s="31">
        <f t="shared" si="5"/>
        <v>74</v>
      </c>
      <c r="Q116" s="31">
        <f t="shared" si="3"/>
        <v>74</v>
      </c>
      <c r="R116" s="32">
        <f t="shared" si="6"/>
        <v>6.166666666666667</v>
      </c>
      <c r="S116" s="31" t="s">
        <v>121</v>
      </c>
    </row>
    <row r="117" spans="1:19" s="13" customFormat="1" ht="15">
      <c r="A117" s="26" t="s">
        <v>321</v>
      </c>
      <c r="B117" s="27"/>
      <c r="C117" s="28"/>
      <c r="D117" s="33"/>
      <c r="E117" s="29"/>
      <c r="F117" s="29"/>
      <c r="G117" s="29"/>
      <c r="H117" s="29"/>
      <c r="I117" s="29"/>
      <c r="J117" s="29"/>
      <c r="K117" s="29">
        <v>4</v>
      </c>
      <c r="L117" s="29"/>
      <c r="M117" s="29"/>
      <c r="N117" s="33"/>
      <c r="O117" s="29"/>
      <c r="P117" s="31">
        <f t="shared" si="5"/>
        <v>4</v>
      </c>
      <c r="Q117" s="31">
        <f t="shared" si="3"/>
        <v>4</v>
      </c>
      <c r="R117" s="32">
        <f t="shared" si="6"/>
        <v>0.3333333333333333</v>
      </c>
      <c r="S117" s="31" t="s">
        <v>321</v>
      </c>
    </row>
    <row r="118" spans="1:19" s="13" customFormat="1" ht="15">
      <c r="A118" s="26" t="s">
        <v>122</v>
      </c>
      <c r="B118" s="27"/>
      <c r="C118" s="28">
        <v>4</v>
      </c>
      <c r="D118" s="33"/>
      <c r="E118" s="29"/>
      <c r="F118" s="29"/>
      <c r="G118" s="29"/>
      <c r="H118" s="29"/>
      <c r="I118" s="29"/>
      <c r="J118" s="29"/>
      <c r="K118" s="29"/>
      <c r="L118" s="29"/>
      <c r="M118" s="29"/>
      <c r="N118" s="33"/>
      <c r="O118" s="29"/>
      <c r="P118" s="31">
        <f t="shared" si="5"/>
        <v>0</v>
      </c>
      <c r="Q118" s="31">
        <f t="shared" si="3"/>
        <v>0</v>
      </c>
      <c r="R118" s="32">
        <f t="shared" si="6"/>
        <v>0</v>
      </c>
      <c r="S118" s="31" t="s">
        <v>123</v>
      </c>
    </row>
    <row r="119" spans="1:19" s="13" customFormat="1" ht="15">
      <c r="A119" s="26" t="s">
        <v>124</v>
      </c>
      <c r="B119" s="27"/>
      <c r="C119" s="28">
        <v>1</v>
      </c>
      <c r="D119" s="33"/>
      <c r="E119" s="29">
        <v>22</v>
      </c>
      <c r="F119" s="29">
        <v>4</v>
      </c>
      <c r="G119" s="29"/>
      <c r="H119" s="29"/>
      <c r="I119" s="29"/>
      <c r="J119" s="29">
        <v>9</v>
      </c>
      <c r="K119" s="29">
        <v>8</v>
      </c>
      <c r="L119" s="29"/>
      <c r="M119" s="29">
        <v>40</v>
      </c>
      <c r="N119" s="33">
        <v>2</v>
      </c>
      <c r="O119" s="29"/>
      <c r="P119" s="31">
        <f t="shared" si="5"/>
        <v>85</v>
      </c>
      <c r="Q119" s="31">
        <f t="shared" si="3"/>
        <v>85</v>
      </c>
      <c r="R119" s="32">
        <f t="shared" si="6"/>
        <v>7.083333333333333</v>
      </c>
      <c r="S119" s="31" t="s">
        <v>125</v>
      </c>
    </row>
    <row r="120" spans="1:19" s="13" customFormat="1" ht="15">
      <c r="A120" s="26" t="s">
        <v>126</v>
      </c>
      <c r="B120" s="27"/>
      <c r="C120" s="28">
        <v>12</v>
      </c>
      <c r="D120" s="33">
        <v>10</v>
      </c>
      <c r="E120" s="29"/>
      <c r="F120" s="29"/>
      <c r="G120" s="29">
        <v>33</v>
      </c>
      <c r="H120" s="29">
        <v>12</v>
      </c>
      <c r="I120" s="29">
        <v>26</v>
      </c>
      <c r="J120" s="29">
        <v>112</v>
      </c>
      <c r="K120" s="29">
        <v>82</v>
      </c>
      <c r="L120" s="29">
        <v>53</v>
      </c>
      <c r="M120" s="29">
        <v>77</v>
      </c>
      <c r="N120" s="29"/>
      <c r="O120" s="29">
        <v>27</v>
      </c>
      <c r="P120" s="31">
        <f t="shared" si="5"/>
        <v>432</v>
      </c>
      <c r="Q120" s="31">
        <f t="shared" si="3"/>
        <v>432</v>
      </c>
      <c r="R120" s="32">
        <f t="shared" si="6"/>
        <v>36</v>
      </c>
      <c r="S120" s="31" t="s">
        <v>126</v>
      </c>
    </row>
    <row r="121" spans="1:21" s="13" customFormat="1" ht="15">
      <c r="A121" s="26" t="s">
        <v>127</v>
      </c>
      <c r="B121" s="27"/>
      <c r="C121" s="8"/>
      <c r="D121" s="33">
        <v>32</v>
      </c>
      <c r="E121" s="29">
        <v>23</v>
      </c>
      <c r="F121" s="29">
        <v>10</v>
      </c>
      <c r="G121" s="29">
        <v>75</v>
      </c>
      <c r="H121" s="29">
        <v>32</v>
      </c>
      <c r="I121" s="29">
        <v>138</v>
      </c>
      <c r="J121" s="29">
        <v>54</v>
      </c>
      <c r="K121" s="29">
        <v>102</v>
      </c>
      <c r="L121" s="29">
        <v>26</v>
      </c>
      <c r="M121" s="29">
        <v>28</v>
      </c>
      <c r="N121" s="29">
        <v>19</v>
      </c>
      <c r="O121" s="29">
        <v>10</v>
      </c>
      <c r="P121" s="31">
        <f t="shared" si="5"/>
        <v>549</v>
      </c>
      <c r="Q121" s="37"/>
      <c r="R121" s="8"/>
      <c r="S121" s="37"/>
      <c r="U121" s="17"/>
    </row>
    <row r="122" spans="1:21" s="13" customFormat="1" ht="15">
      <c r="A122" s="26" t="s">
        <v>128</v>
      </c>
      <c r="B122" s="27"/>
      <c r="C122" s="39"/>
      <c r="D122" s="33"/>
      <c r="E122" s="29"/>
      <c r="F122" s="29"/>
      <c r="G122" s="29"/>
      <c r="H122" s="29"/>
      <c r="I122" s="29"/>
      <c r="J122" s="29"/>
      <c r="K122" s="29"/>
      <c r="L122" s="29"/>
      <c r="M122" s="29">
        <v>5</v>
      </c>
      <c r="N122" s="29"/>
      <c r="O122" s="29"/>
      <c r="P122" s="31">
        <f t="shared" si="5"/>
        <v>5</v>
      </c>
      <c r="Q122" s="40"/>
      <c r="R122" s="39"/>
      <c r="S122" s="40"/>
      <c r="U122" s="17"/>
    </row>
    <row r="123" spans="1:21" s="13" customFormat="1" ht="15">
      <c r="A123" s="26" t="s">
        <v>129</v>
      </c>
      <c r="B123" s="27"/>
      <c r="C123" s="39"/>
      <c r="D123" s="33">
        <v>17</v>
      </c>
      <c r="E123" s="29">
        <v>2</v>
      </c>
      <c r="F123" s="29">
        <v>78</v>
      </c>
      <c r="G123" s="29">
        <v>4</v>
      </c>
      <c r="H123" s="29">
        <v>19</v>
      </c>
      <c r="I123" s="29">
        <v>12</v>
      </c>
      <c r="J123" s="29">
        <v>3</v>
      </c>
      <c r="K123" s="29">
        <v>33</v>
      </c>
      <c r="L123" s="29">
        <v>5</v>
      </c>
      <c r="M123" s="29">
        <v>3</v>
      </c>
      <c r="N123" s="29">
        <v>30</v>
      </c>
      <c r="O123" s="29">
        <v>1</v>
      </c>
      <c r="P123" s="31">
        <f t="shared" si="5"/>
        <v>207</v>
      </c>
      <c r="Q123" s="40"/>
      <c r="R123" s="39"/>
      <c r="S123" s="40"/>
      <c r="U123" s="17"/>
    </row>
    <row r="124" spans="1:21" s="13" customFormat="1" ht="15">
      <c r="A124" s="26" t="s">
        <v>130</v>
      </c>
      <c r="B124" s="27"/>
      <c r="C124" s="39"/>
      <c r="D124" s="29">
        <v>233</v>
      </c>
      <c r="E124" s="29">
        <v>262</v>
      </c>
      <c r="F124" s="29">
        <v>193</v>
      </c>
      <c r="G124" s="29">
        <v>117</v>
      </c>
      <c r="H124" s="29">
        <v>101</v>
      </c>
      <c r="I124" s="29">
        <v>57</v>
      </c>
      <c r="J124" s="29">
        <v>11</v>
      </c>
      <c r="K124" s="29">
        <v>322</v>
      </c>
      <c r="L124" s="29">
        <v>156</v>
      </c>
      <c r="M124" s="29">
        <v>131</v>
      </c>
      <c r="N124" s="33">
        <v>268</v>
      </c>
      <c r="O124" s="29">
        <v>30</v>
      </c>
      <c r="P124" s="31">
        <f t="shared" si="5"/>
        <v>1881</v>
      </c>
      <c r="Q124" s="40"/>
      <c r="R124" s="39"/>
      <c r="S124" s="40"/>
      <c r="U124" s="17"/>
    </row>
    <row r="125" spans="1:21" s="13" customFormat="1" ht="15">
      <c r="A125" s="26" t="s">
        <v>131</v>
      </c>
      <c r="B125" s="27"/>
      <c r="C125" s="39"/>
      <c r="D125" s="29">
        <v>78</v>
      </c>
      <c r="E125" s="29">
        <v>37</v>
      </c>
      <c r="F125" s="29">
        <v>16</v>
      </c>
      <c r="G125" s="29">
        <v>21</v>
      </c>
      <c r="H125" s="29">
        <v>2</v>
      </c>
      <c r="I125" s="29">
        <v>53</v>
      </c>
      <c r="J125" s="29">
        <v>52</v>
      </c>
      <c r="K125" s="29">
        <v>92</v>
      </c>
      <c r="L125" s="29">
        <v>31</v>
      </c>
      <c r="M125" s="29">
        <v>45</v>
      </c>
      <c r="N125" s="29">
        <v>16</v>
      </c>
      <c r="O125" s="29"/>
      <c r="P125" s="31">
        <f t="shared" si="5"/>
        <v>443</v>
      </c>
      <c r="Q125" s="40"/>
      <c r="R125" s="39"/>
      <c r="S125" s="40"/>
      <c r="U125" s="17"/>
    </row>
    <row r="126" spans="1:21" s="13" customFormat="1" ht="15">
      <c r="A126" s="26" t="s">
        <v>322</v>
      </c>
      <c r="B126" s="27"/>
      <c r="C126" s="39"/>
      <c r="D126" s="29"/>
      <c r="E126" s="29"/>
      <c r="F126" s="29"/>
      <c r="G126" s="29"/>
      <c r="H126" s="29"/>
      <c r="I126" s="29"/>
      <c r="J126" s="29"/>
      <c r="K126" s="29">
        <v>41</v>
      </c>
      <c r="L126" s="29">
        <v>15</v>
      </c>
      <c r="M126" s="29">
        <v>44</v>
      </c>
      <c r="N126" s="29">
        <v>13</v>
      </c>
      <c r="O126" s="29">
        <v>29</v>
      </c>
      <c r="P126" s="31">
        <f t="shared" si="5"/>
        <v>142</v>
      </c>
      <c r="Q126" s="40"/>
      <c r="R126" s="39"/>
      <c r="S126" s="40"/>
      <c r="U126" s="17"/>
    </row>
    <row r="127" spans="1:21" s="13" customFormat="1" ht="15">
      <c r="A127" s="26" t="s">
        <v>132</v>
      </c>
      <c r="B127" s="27"/>
      <c r="C127" s="39"/>
      <c r="D127" s="29">
        <v>38</v>
      </c>
      <c r="E127" s="29">
        <v>39</v>
      </c>
      <c r="F127" s="29">
        <v>41</v>
      </c>
      <c r="G127" s="29">
        <v>26</v>
      </c>
      <c r="H127" s="29">
        <v>52</v>
      </c>
      <c r="I127" s="29">
        <v>25</v>
      </c>
      <c r="J127" s="29">
        <v>18</v>
      </c>
      <c r="K127" s="29">
        <v>16</v>
      </c>
      <c r="L127" s="29">
        <v>11</v>
      </c>
      <c r="M127" s="29">
        <v>15</v>
      </c>
      <c r="N127" s="29">
        <v>15</v>
      </c>
      <c r="O127" s="29">
        <v>43</v>
      </c>
      <c r="P127" s="31">
        <f t="shared" si="5"/>
        <v>339</v>
      </c>
      <c r="Q127" s="40"/>
      <c r="R127" s="39"/>
      <c r="S127" s="40"/>
      <c r="U127" s="17"/>
    </row>
    <row r="128" spans="1:21" s="13" customFormat="1" ht="15">
      <c r="A128" s="26" t="s">
        <v>323</v>
      </c>
      <c r="B128" s="27"/>
      <c r="C128" s="39"/>
      <c r="D128" s="29"/>
      <c r="E128" s="29"/>
      <c r="F128" s="29"/>
      <c r="G128" s="29"/>
      <c r="H128" s="29"/>
      <c r="I128" s="29"/>
      <c r="J128" s="29"/>
      <c r="K128" s="29">
        <v>250</v>
      </c>
      <c r="L128" s="29">
        <v>83</v>
      </c>
      <c r="M128" s="29">
        <v>4</v>
      </c>
      <c r="N128" s="29">
        <v>4</v>
      </c>
      <c r="O128" s="29">
        <v>19</v>
      </c>
      <c r="P128" s="31">
        <f t="shared" si="5"/>
        <v>360</v>
      </c>
      <c r="Q128" s="40"/>
      <c r="R128" s="39"/>
      <c r="S128" s="40"/>
      <c r="U128" s="17"/>
    </row>
    <row r="129" spans="1:21" s="13" customFormat="1" ht="15">
      <c r="A129" s="26" t="s">
        <v>133</v>
      </c>
      <c r="B129" s="27"/>
      <c r="C129" s="39"/>
      <c r="D129" s="29"/>
      <c r="E129" s="29">
        <v>1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1">
        <f t="shared" si="5"/>
        <v>1</v>
      </c>
      <c r="Q129" s="40"/>
      <c r="R129" s="39"/>
      <c r="S129" s="40"/>
      <c r="U129" s="17"/>
    </row>
    <row r="130" spans="1:21" s="13" customFormat="1" ht="15">
      <c r="A130" s="26" t="s">
        <v>337</v>
      </c>
      <c r="B130" s="27"/>
      <c r="C130" s="39"/>
      <c r="D130" s="29"/>
      <c r="E130" s="29"/>
      <c r="F130" s="29"/>
      <c r="G130" s="29"/>
      <c r="H130" s="29"/>
      <c r="I130" s="29"/>
      <c r="J130" s="29"/>
      <c r="K130" s="29"/>
      <c r="L130" s="29"/>
      <c r="M130" s="29">
        <v>143</v>
      </c>
      <c r="N130" s="29">
        <v>6</v>
      </c>
      <c r="O130" s="29">
        <v>8</v>
      </c>
      <c r="P130" s="31">
        <f t="shared" si="5"/>
        <v>157</v>
      </c>
      <c r="Q130" s="40"/>
      <c r="R130" s="39"/>
      <c r="S130" s="40"/>
      <c r="U130" s="17"/>
    </row>
    <row r="131" spans="1:21" s="13" customFormat="1" ht="15">
      <c r="A131" s="26" t="s">
        <v>134</v>
      </c>
      <c r="B131" s="27"/>
      <c r="C131" s="39"/>
      <c r="D131" s="29">
        <v>22</v>
      </c>
      <c r="E131" s="29">
        <v>84</v>
      </c>
      <c r="F131" s="29">
        <v>29</v>
      </c>
      <c r="G131" s="29">
        <v>34</v>
      </c>
      <c r="H131" s="29">
        <v>18</v>
      </c>
      <c r="I131" s="29">
        <v>25</v>
      </c>
      <c r="J131" s="29">
        <v>16</v>
      </c>
      <c r="K131" s="29">
        <v>12</v>
      </c>
      <c r="L131" s="29">
        <v>7</v>
      </c>
      <c r="M131" s="29">
        <v>19</v>
      </c>
      <c r="N131" s="29">
        <v>22</v>
      </c>
      <c r="O131" s="29">
        <v>12</v>
      </c>
      <c r="P131" s="31">
        <f t="shared" si="5"/>
        <v>300</v>
      </c>
      <c r="Q131" s="40"/>
      <c r="R131" s="39"/>
      <c r="S131" s="40"/>
      <c r="U131" s="17"/>
    </row>
    <row r="132" spans="1:21" s="13" customFormat="1" ht="15">
      <c r="A132" s="26" t="s">
        <v>135</v>
      </c>
      <c r="B132" s="27"/>
      <c r="C132" s="39"/>
      <c r="D132" s="29"/>
      <c r="E132" s="29"/>
      <c r="F132" s="29"/>
      <c r="G132" s="45"/>
      <c r="H132" s="29"/>
      <c r="I132" s="29"/>
      <c r="J132" s="29"/>
      <c r="K132" s="29"/>
      <c r="L132" s="29"/>
      <c r="M132" s="29"/>
      <c r="N132" s="29"/>
      <c r="O132" s="29"/>
      <c r="P132" s="31">
        <f t="shared" si="5"/>
        <v>0</v>
      </c>
      <c r="Q132" s="40"/>
      <c r="R132" s="39"/>
      <c r="S132" s="40"/>
      <c r="U132" s="17"/>
    </row>
    <row r="133" spans="1:21" s="13" customFormat="1" ht="15">
      <c r="A133" s="26" t="s">
        <v>136</v>
      </c>
      <c r="B133" s="27"/>
      <c r="C133" s="39"/>
      <c r="D133" s="29"/>
      <c r="E133" s="29"/>
      <c r="F133" s="29">
        <v>13</v>
      </c>
      <c r="G133" s="45"/>
      <c r="H133" s="29"/>
      <c r="I133" s="29">
        <v>13</v>
      </c>
      <c r="J133" s="29"/>
      <c r="K133" s="29"/>
      <c r="L133" s="29"/>
      <c r="M133" s="29"/>
      <c r="N133" s="29"/>
      <c r="O133" s="29"/>
      <c r="P133" s="31">
        <f t="shared" si="5"/>
        <v>26</v>
      </c>
      <c r="Q133" s="40"/>
      <c r="R133" s="39"/>
      <c r="S133" s="40"/>
      <c r="U133" s="17"/>
    </row>
    <row r="134" spans="1:21" s="13" customFormat="1" ht="15">
      <c r="A134" s="26" t="s">
        <v>137</v>
      </c>
      <c r="B134" s="27"/>
      <c r="C134" s="39"/>
      <c r="D134" s="29">
        <v>12</v>
      </c>
      <c r="E134" s="29">
        <v>4</v>
      </c>
      <c r="F134" s="29">
        <v>6</v>
      </c>
      <c r="G134" s="46">
        <v>1</v>
      </c>
      <c r="H134" s="29">
        <v>5</v>
      </c>
      <c r="I134" s="29"/>
      <c r="J134" s="29">
        <v>21</v>
      </c>
      <c r="K134" s="29">
        <v>1</v>
      </c>
      <c r="L134" s="29">
        <v>1</v>
      </c>
      <c r="M134" s="29"/>
      <c r="N134" s="29">
        <v>1</v>
      </c>
      <c r="O134" s="29"/>
      <c r="P134" s="31">
        <f t="shared" si="5"/>
        <v>52</v>
      </c>
      <c r="Q134" s="40"/>
      <c r="R134" s="39"/>
      <c r="S134" s="40"/>
      <c r="U134" s="17"/>
    </row>
    <row r="135" spans="1:21" s="13" customFormat="1" ht="15">
      <c r="A135" s="26" t="s">
        <v>138</v>
      </c>
      <c r="B135" s="27"/>
      <c r="C135" s="39"/>
      <c r="D135" s="29">
        <v>24</v>
      </c>
      <c r="E135" s="29">
        <v>70</v>
      </c>
      <c r="F135" s="29">
        <v>3</v>
      </c>
      <c r="G135" s="29">
        <v>13</v>
      </c>
      <c r="H135" s="29">
        <v>51</v>
      </c>
      <c r="I135" s="29">
        <v>39</v>
      </c>
      <c r="J135" s="29">
        <v>10</v>
      </c>
      <c r="K135" s="29">
        <v>5</v>
      </c>
      <c r="L135" s="29">
        <v>44</v>
      </c>
      <c r="M135" s="29">
        <v>45</v>
      </c>
      <c r="N135" s="29">
        <v>93</v>
      </c>
      <c r="O135" s="29">
        <v>20</v>
      </c>
      <c r="P135" s="31">
        <f t="shared" si="5"/>
        <v>417</v>
      </c>
      <c r="Q135" s="40"/>
      <c r="R135" s="39"/>
      <c r="S135" s="40" t="s">
        <v>0</v>
      </c>
      <c r="U135" s="17"/>
    </row>
    <row r="136" spans="1:21" s="13" customFormat="1" ht="15">
      <c r="A136" s="26" t="s">
        <v>139</v>
      </c>
      <c r="B136" s="27"/>
      <c r="C136" s="39"/>
      <c r="D136" s="29"/>
      <c r="E136" s="29">
        <v>27</v>
      </c>
      <c r="F136" s="29">
        <v>6</v>
      </c>
      <c r="G136" s="29">
        <v>10</v>
      </c>
      <c r="H136" s="29">
        <v>11</v>
      </c>
      <c r="I136" s="29">
        <v>6</v>
      </c>
      <c r="J136" s="29"/>
      <c r="K136" s="29"/>
      <c r="L136" s="29">
        <v>29</v>
      </c>
      <c r="M136" s="29"/>
      <c r="N136" s="29">
        <v>10</v>
      </c>
      <c r="O136" s="29">
        <v>7</v>
      </c>
      <c r="P136" s="31">
        <f t="shared" si="5"/>
        <v>106</v>
      </c>
      <c r="Q136" s="40"/>
      <c r="R136" s="39"/>
      <c r="S136" s="40"/>
      <c r="U136" s="17"/>
    </row>
    <row r="137" spans="1:21" s="13" customFormat="1" ht="15">
      <c r="A137" s="26" t="s">
        <v>140</v>
      </c>
      <c r="B137" s="27"/>
      <c r="C137" s="39"/>
      <c r="D137" s="29">
        <v>69</v>
      </c>
      <c r="E137" s="29">
        <v>64</v>
      </c>
      <c r="F137" s="29">
        <v>116</v>
      </c>
      <c r="G137" s="29">
        <v>65</v>
      </c>
      <c r="H137" s="29">
        <v>5</v>
      </c>
      <c r="I137" s="29">
        <v>5</v>
      </c>
      <c r="J137" s="29"/>
      <c r="K137" s="29">
        <v>43</v>
      </c>
      <c r="L137" s="29">
        <v>6</v>
      </c>
      <c r="M137" s="29"/>
      <c r="N137" s="29"/>
      <c r="O137" s="29"/>
      <c r="P137" s="31">
        <f t="shared" si="5"/>
        <v>373</v>
      </c>
      <c r="Q137" s="40"/>
      <c r="R137" s="39"/>
      <c r="S137" s="40"/>
      <c r="U137" s="17"/>
    </row>
    <row r="138" spans="1:19" s="13" customFormat="1" ht="15">
      <c r="A138" s="26" t="s">
        <v>141</v>
      </c>
      <c r="B138" s="27"/>
      <c r="C138" s="39"/>
      <c r="D138" s="29">
        <v>29</v>
      </c>
      <c r="E138" s="29">
        <v>23</v>
      </c>
      <c r="F138" s="29"/>
      <c r="G138" s="33"/>
      <c r="H138" s="29"/>
      <c r="I138" s="29"/>
      <c r="J138" s="29"/>
      <c r="K138" s="29">
        <v>29</v>
      </c>
      <c r="L138" s="29">
        <v>2</v>
      </c>
      <c r="M138" s="29"/>
      <c r="N138" s="29"/>
      <c r="O138" s="29"/>
      <c r="P138" s="31">
        <f aca="true" t="shared" si="7" ref="P138:P151">SUM(D138:O138)</f>
        <v>83</v>
      </c>
      <c r="Q138" s="40"/>
      <c r="R138" s="39"/>
      <c r="S138" s="40"/>
    </row>
    <row r="139" spans="1:19" s="13" customFormat="1" ht="15">
      <c r="A139" s="26" t="s">
        <v>142</v>
      </c>
      <c r="B139" s="27"/>
      <c r="C139" s="39"/>
      <c r="D139" s="29"/>
      <c r="E139" s="29"/>
      <c r="F139" s="29">
        <v>1</v>
      </c>
      <c r="G139" s="33"/>
      <c r="H139" s="29"/>
      <c r="I139" s="29"/>
      <c r="J139" s="29">
        <v>7</v>
      </c>
      <c r="K139" s="29"/>
      <c r="L139" s="29"/>
      <c r="M139" s="29"/>
      <c r="N139" s="29">
        <v>12</v>
      </c>
      <c r="O139" s="29">
        <v>5</v>
      </c>
      <c r="P139" s="31">
        <f t="shared" si="7"/>
        <v>25</v>
      </c>
      <c r="Q139" s="40"/>
      <c r="R139" s="39"/>
      <c r="S139" s="40"/>
    </row>
    <row r="140" spans="1:19" s="13" customFormat="1" ht="15">
      <c r="A140" s="26" t="s">
        <v>318</v>
      </c>
      <c r="B140" s="27"/>
      <c r="C140" s="39"/>
      <c r="D140" s="29"/>
      <c r="E140" s="29"/>
      <c r="F140" s="29"/>
      <c r="G140" s="33"/>
      <c r="H140" s="29"/>
      <c r="I140" s="29"/>
      <c r="J140" s="29">
        <v>1</v>
      </c>
      <c r="K140" s="29"/>
      <c r="L140" s="29"/>
      <c r="M140" s="29"/>
      <c r="N140" s="29"/>
      <c r="O140" s="29"/>
      <c r="P140" s="31">
        <f t="shared" si="7"/>
        <v>1</v>
      </c>
      <c r="Q140" s="40"/>
      <c r="R140" s="39"/>
      <c r="S140" s="40"/>
    </row>
    <row r="141" spans="1:19" s="13" customFormat="1" ht="15">
      <c r="A141" s="26" t="s">
        <v>309</v>
      </c>
      <c r="B141" s="27"/>
      <c r="C141" s="39"/>
      <c r="D141" s="29"/>
      <c r="E141" s="29"/>
      <c r="F141" s="29"/>
      <c r="G141" s="33"/>
      <c r="H141" s="29"/>
      <c r="I141" s="29">
        <v>1</v>
      </c>
      <c r="J141" s="29"/>
      <c r="K141" s="29"/>
      <c r="L141" s="29"/>
      <c r="M141" s="29"/>
      <c r="N141" s="29"/>
      <c r="O141" s="29"/>
      <c r="P141" s="31">
        <f t="shared" si="7"/>
        <v>1</v>
      </c>
      <c r="Q141" s="40"/>
      <c r="R141" s="39"/>
      <c r="S141" s="40"/>
    </row>
    <row r="142" spans="1:19" s="13" customFormat="1" ht="15">
      <c r="A142" s="26" t="s">
        <v>143</v>
      </c>
      <c r="B142" s="27"/>
      <c r="C142" s="39"/>
      <c r="D142" s="29">
        <v>18</v>
      </c>
      <c r="E142" s="29">
        <v>12</v>
      </c>
      <c r="F142" s="29">
        <v>23</v>
      </c>
      <c r="G142" s="33">
        <v>18</v>
      </c>
      <c r="H142" s="29">
        <v>20</v>
      </c>
      <c r="I142" s="29">
        <v>47</v>
      </c>
      <c r="J142" s="29">
        <v>54</v>
      </c>
      <c r="K142" s="29">
        <v>8</v>
      </c>
      <c r="L142" s="29">
        <v>75</v>
      </c>
      <c r="M142" s="29">
        <v>44</v>
      </c>
      <c r="N142" s="29">
        <v>35</v>
      </c>
      <c r="O142" s="29">
        <v>41</v>
      </c>
      <c r="P142" s="31">
        <f>SUM(D142:O142)</f>
        <v>395</v>
      </c>
      <c r="Q142" s="40"/>
      <c r="R142" s="39"/>
      <c r="S142" s="40"/>
    </row>
    <row r="143" spans="1:19" s="13" customFormat="1" ht="15">
      <c r="A143" s="26" t="s">
        <v>144</v>
      </c>
      <c r="B143" s="27"/>
      <c r="C143" s="39"/>
      <c r="D143" s="29">
        <v>8</v>
      </c>
      <c r="E143" s="29">
        <v>24</v>
      </c>
      <c r="F143" s="29">
        <v>17</v>
      </c>
      <c r="G143" s="33"/>
      <c r="H143" s="29">
        <v>52</v>
      </c>
      <c r="I143" s="29">
        <v>36</v>
      </c>
      <c r="J143" s="29"/>
      <c r="K143" s="29">
        <v>13</v>
      </c>
      <c r="L143" s="29">
        <v>46</v>
      </c>
      <c r="M143" s="29">
        <v>21</v>
      </c>
      <c r="N143" s="29">
        <v>17</v>
      </c>
      <c r="O143" s="29"/>
      <c r="P143" s="31">
        <f>SUM(D143:O143)</f>
        <v>234</v>
      </c>
      <c r="Q143" s="40"/>
      <c r="R143" s="39"/>
      <c r="S143" s="40"/>
    </row>
    <row r="144" spans="1:19" s="13" customFormat="1" ht="15">
      <c r="A144" s="26" t="s">
        <v>145</v>
      </c>
      <c r="B144" s="27"/>
      <c r="C144" s="3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1">
        <f t="shared" si="7"/>
        <v>0</v>
      </c>
      <c r="Q144" s="40"/>
      <c r="R144" s="39"/>
      <c r="S144" s="40"/>
    </row>
    <row r="145" spans="1:19" s="13" customFormat="1" ht="15">
      <c r="A145" s="26" t="s">
        <v>146</v>
      </c>
      <c r="B145" s="27"/>
      <c r="C145" s="39"/>
      <c r="D145" s="29">
        <v>1</v>
      </c>
      <c r="E145" s="29"/>
      <c r="F145" s="29">
        <v>8</v>
      </c>
      <c r="G145" s="29">
        <v>4</v>
      </c>
      <c r="H145" s="29"/>
      <c r="I145" s="29"/>
      <c r="J145" s="29">
        <v>10</v>
      </c>
      <c r="K145" s="29">
        <v>9</v>
      </c>
      <c r="L145" s="29">
        <v>6</v>
      </c>
      <c r="M145" s="29">
        <v>1</v>
      </c>
      <c r="N145" s="29">
        <v>9</v>
      </c>
      <c r="O145" s="29">
        <v>4</v>
      </c>
      <c r="P145" s="31">
        <f t="shared" si="7"/>
        <v>52</v>
      </c>
      <c r="Q145" s="40"/>
      <c r="R145" s="39"/>
      <c r="S145" s="40"/>
    </row>
    <row r="146" spans="1:19" s="13" customFormat="1" ht="15">
      <c r="A146" s="26" t="s">
        <v>147</v>
      </c>
      <c r="B146" s="27"/>
      <c r="C146" s="39"/>
      <c r="D146" s="29">
        <v>149</v>
      </c>
      <c r="E146" s="29">
        <v>123</v>
      </c>
      <c r="F146" s="29">
        <v>67</v>
      </c>
      <c r="G146" s="29">
        <v>85</v>
      </c>
      <c r="H146" s="29">
        <v>36</v>
      </c>
      <c r="I146" s="29">
        <v>87</v>
      </c>
      <c r="J146" s="29">
        <v>76</v>
      </c>
      <c r="K146" s="29">
        <v>114</v>
      </c>
      <c r="L146" s="29">
        <v>102</v>
      </c>
      <c r="M146" s="29">
        <v>95</v>
      </c>
      <c r="N146" s="29">
        <v>103</v>
      </c>
      <c r="O146" s="29">
        <v>93</v>
      </c>
      <c r="P146" s="31">
        <f t="shared" si="7"/>
        <v>1130</v>
      </c>
      <c r="Q146" s="40"/>
      <c r="R146" s="39"/>
      <c r="S146" s="40"/>
    </row>
    <row r="147" spans="1:19" s="13" customFormat="1" ht="15">
      <c r="A147" s="44" t="s">
        <v>148</v>
      </c>
      <c r="B147" s="27"/>
      <c r="C147" s="39"/>
      <c r="D147" s="29"/>
      <c r="E147" s="29"/>
      <c r="F147" s="29">
        <v>7</v>
      </c>
      <c r="G147" s="29"/>
      <c r="H147" s="29"/>
      <c r="I147" s="29"/>
      <c r="J147" s="29"/>
      <c r="K147" s="29"/>
      <c r="L147" s="29"/>
      <c r="M147" s="29"/>
      <c r="N147" s="33"/>
      <c r="O147" s="29"/>
      <c r="P147" s="31">
        <f t="shared" si="7"/>
        <v>7</v>
      </c>
      <c r="Q147" s="40"/>
      <c r="R147" s="39"/>
      <c r="S147" s="40"/>
    </row>
    <row r="148" spans="1:19" s="13" customFormat="1" ht="15">
      <c r="A148" s="44" t="s">
        <v>149</v>
      </c>
      <c r="B148" s="27"/>
      <c r="C148" s="39"/>
      <c r="D148" s="29">
        <v>6</v>
      </c>
      <c r="E148" s="29"/>
      <c r="F148" s="29">
        <v>6</v>
      </c>
      <c r="G148" s="33"/>
      <c r="H148" s="29"/>
      <c r="I148" s="29"/>
      <c r="J148" s="29"/>
      <c r="K148" s="29"/>
      <c r="L148" s="29"/>
      <c r="M148" s="29"/>
      <c r="N148" s="29"/>
      <c r="O148" s="29"/>
      <c r="P148" s="31">
        <f t="shared" si="7"/>
        <v>12</v>
      </c>
      <c r="Q148" s="40"/>
      <c r="R148" s="39"/>
      <c r="S148" s="40"/>
    </row>
    <row r="149" spans="1:19" s="13" customFormat="1" ht="15">
      <c r="A149" s="44" t="s">
        <v>150</v>
      </c>
      <c r="B149" s="27"/>
      <c r="C149" s="39"/>
      <c r="D149" s="29"/>
      <c r="E149" s="29">
        <v>10</v>
      </c>
      <c r="F149" s="29"/>
      <c r="G149" s="33"/>
      <c r="H149" s="29"/>
      <c r="I149" s="29">
        <v>44</v>
      </c>
      <c r="J149" s="29"/>
      <c r="K149" s="29"/>
      <c r="L149" s="29"/>
      <c r="M149" s="29"/>
      <c r="N149" s="29"/>
      <c r="O149" s="29"/>
      <c r="P149" s="31">
        <f t="shared" si="7"/>
        <v>54</v>
      </c>
      <c r="Q149" s="40"/>
      <c r="R149" s="39"/>
      <c r="S149" s="40"/>
    </row>
    <row r="150" spans="1:19" s="13" customFormat="1" ht="15">
      <c r="A150" s="44" t="s">
        <v>151</v>
      </c>
      <c r="B150" s="27"/>
      <c r="C150" s="39"/>
      <c r="D150" s="29"/>
      <c r="E150" s="29">
        <v>12</v>
      </c>
      <c r="F150" s="29">
        <v>10</v>
      </c>
      <c r="G150" s="29"/>
      <c r="H150" s="29">
        <v>31</v>
      </c>
      <c r="I150" s="29">
        <v>11</v>
      </c>
      <c r="J150" s="29">
        <v>28</v>
      </c>
      <c r="K150" s="29">
        <v>19</v>
      </c>
      <c r="L150" s="29">
        <v>13</v>
      </c>
      <c r="M150" s="29">
        <v>31</v>
      </c>
      <c r="N150" s="33">
        <v>27</v>
      </c>
      <c r="O150" s="29">
        <v>5</v>
      </c>
      <c r="P150" s="31">
        <f t="shared" si="7"/>
        <v>187</v>
      </c>
      <c r="Q150" s="40"/>
      <c r="R150" s="39"/>
      <c r="S150" s="40"/>
    </row>
    <row r="151" spans="1:19" s="13" customFormat="1" ht="15">
      <c r="A151" s="26" t="s">
        <v>152</v>
      </c>
      <c r="B151" s="27"/>
      <c r="C151" s="32">
        <v>600</v>
      </c>
      <c r="D151" s="29">
        <v>57</v>
      </c>
      <c r="E151" s="29">
        <v>128</v>
      </c>
      <c r="F151" s="29">
        <v>23</v>
      </c>
      <c r="G151" s="29">
        <v>119</v>
      </c>
      <c r="H151" s="29">
        <v>79</v>
      </c>
      <c r="I151" s="29">
        <v>56</v>
      </c>
      <c r="J151" s="29">
        <v>5</v>
      </c>
      <c r="K151" s="29">
        <v>145</v>
      </c>
      <c r="L151" s="29">
        <v>50</v>
      </c>
      <c r="M151" s="29">
        <v>106</v>
      </c>
      <c r="N151" s="33">
        <v>139</v>
      </c>
      <c r="O151" s="29">
        <v>66</v>
      </c>
      <c r="P151" s="31">
        <f t="shared" si="7"/>
        <v>973</v>
      </c>
      <c r="Q151" s="42">
        <f>SUM(P121:P151)</f>
        <v>8512</v>
      </c>
      <c r="R151" s="32">
        <f>Q151/12</f>
        <v>709.3333333333334</v>
      </c>
      <c r="S151" s="42" t="s">
        <v>127</v>
      </c>
    </row>
    <row r="152" spans="1:21" s="13" customFormat="1" ht="15">
      <c r="A152" s="26" t="s">
        <v>153</v>
      </c>
      <c r="B152" s="27"/>
      <c r="C152" s="8"/>
      <c r="D152" s="29">
        <v>8</v>
      </c>
      <c r="E152" s="29"/>
      <c r="F152" s="29">
        <v>3</v>
      </c>
      <c r="G152" s="33"/>
      <c r="H152" s="29"/>
      <c r="I152" s="29">
        <v>1</v>
      </c>
      <c r="J152" s="29"/>
      <c r="K152" s="29"/>
      <c r="L152" s="29"/>
      <c r="M152" s="29">
        <v>33</v>
      </c>
      <c r="N152" s="29">
        <v>25</v>
      </c>
      <c r="O152" s="29">
        <v>7</v>
      </c>
      <c r="P152" s="31">
        <f aca="true" t="shared" si="8" ref="P152:P183">SUM(D152:O152)</f>
        <v>77</v>
      </c>
      <c r="Q152" s="37"/>
      <c r="R152" s="8"/>
      <c r="S152" s="37"/>
      <c r="U152" s="17"/>
    </row>
    <row r="153" spans="1:21" s="13" customFormat="1" ht="15">
      <c r="A153" s="26" t="s">
        <v>154</v>
      </c>
      <c r="B153" s="27"/>
      <c r="C153" s="39"/>
      <c r="D153" s="29">
        <v>14</v>
      </c>
      <c r="E153" s="29">
        <v>27</v>
      </c>
      <c r="F153" s="29">
        <v>28</v>
      </c>
      <c r="G153" s="29">
        <v>37</v>
      </c>
      <c r="H153" s="29">
        <v>61</v>
      </c>
      <c r="I153" s="29">
        <v>1</v>
      </c>
      <c r="J153" s="29">
        <v>45</v>
      </c>
      <c r="K153" s="29"/>
      <c r="L153" s="29">
        <v>36</v>
      </c>
      <c r="M153" s="29">
        <v>40</v>
      </c>
      <c r="N153" s="29"/>
      <c r="O153" s="29">
        <v>20</v>
      </c>
      <c r="P153" s="31">
        <f t="shared" si="8"/>
        <v>309</v>
      </c>
      <c r="Q153" s="40"/>
      <c r="R153" s="39"/>
      <c r="S153" s="40"/>
      <c r="U153" s="17"/>
    </row>
    <row r="154" spans="1:21" s="13" customFormat="1" ht="15">
      <c r="A154" s="44" t="s">
        <v>155</v>
      </c>
      <c r="B154" s="27"/>
      <c r="C154" s="39">
        <v>46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1">
        <f t="shared" si="8"/>
        <v>0</v>
      </c>
      <c r="Q154" s="42">
        <f>SUM(P152:P154)</f>
        <v>386</v>
      </c>
      <c r="R154" s="32">
        <f>Q154/12</f>
        <v>32.166666666666664</v>
      </c>
      <c r="S154" s="42" t="s">
        <v>156</v>
      </c>
      <c r="U154" s="17"/>
    </row>
    <row r="155" spans="1:21" s="13" customFormat="1" ht="15">
      <c r="A155" s="44" t="s">
        <v>157</v>
      </c>
      <c r="B155" s="27"/>
      <c r="C155" s="28">
        <v>1</v>
      </c>
      <c r="D155" s="29"/>
      <c r="E155" s="29"/>
      <c r="F155" s="29">
        <v>5</v>
      </c>
      <c r="G155" s="29">
        <v>14</v>
      </c>
      <c r="H155" s="29"/>
      <c r="I155" s="29"/>
      <c r="J155" s="29"/>
      <c r="K155" s="29"/>
      <c r="L155" s="29"/>
      <c r="M155" s="29"/>
      <c r="N155" s="29"/>
      <c r="O155" s="29"/>
      <c r="P155" s="31">
        <f t="shared" si="8"/>
        <v>19</v>
      </c>
      <c r="Q155" s="31">
        <f>SUM(P155)</f>
        <v>19</v>
      </c>
      <c r="R155" s="32">
        <f>Q155/12</f>
        <v>1.5833333333333333</v>
      </c>
      <c r="S155" s="40" t="s">
        <v>157</v>
      </c>
      <c r="U155" s="17"/>
    </row>
    <row r="156" spans="1:19" s="13" customFormat="1" ht="15">
      <c r="A156" s="44" t="s">
        <v>158</v>
      </c>
      <c r="B156" s="27"/>
      <c r="C156" s="8"/>
      <c r="D156" s="29">
        <v>432</v>
      </c>
      <c r="E156" s="29">
        <v>76</v>
      </c>
      <c r="F156" s="29">
        <v>108</v>
      </c>
      <c r="G156" s="29">
        <v>152</v>
      </c>
      <c r="H156" s="29">
        <v>42</v>
      </c>
      <c r="I156" s="29">
        <v>61</v>
      </c>
      <c r="J156" s="29">
        <v>72</v>
      </c>
      <c r="K156" s="29">
        <v>213</v>
      </c>
      <c r="L156" s="29">
        <v>109</v>
      </c>
      <c r="M156" s="29">
        <v>49</v>
      </c>
      <c r="N156" s="33">
        <v>112</v>
      </c>
      <c r="O156" s="29">
        <v>180</v>
      </c>
      <c r="P156" s="31">
        <f t="shared" si="8"/>
        <v>1606</v>
      </c>
      <c r="Q156" s="37"/>
      <c r="R156" s="8"/>
      <c r="S156" s="37"/>
    </row>
    <row r="157" spans="1:19" s="13" customFormat="1" ht="15">
      <c r="A157" s="44" t="s">
        <v>159</v>
      </c>
      <c r="B157" s="27"/>
      <c r="C157" s="39"/>
      <c r="D157" s="29"/>
      <c r="E157" s="29"/>
      <c r="F157" s="29"/>
      <c r="G157" s="29"/>
      <c r="H157" s="29"/>
      <c r="I157" s="29"/>
      <c r="J157" s="29"/>
      <c r="K157" s="29"/>
      <c r="L157" s="29"/>
      <c r="M157" s="29">
        <v>17</v>
      </c>
      <c r="N157" s="33"/>
      <c r="O157" s="29"/>
      <c r="P157" s="31">
        <f t="shared" si="8"/>
        <v>17</v>
      </c>
      <c r="Q157" s="40"/>
      <c r="R157" s="39"/>
      <c r="S157" s="40"/>
    </row>
    <row r="158" spans="1:19" s="13" customFormat="1" ht="15">
      <c r="A158" s="44" t="s">
        <v>160</v>
      </c>
      <c r="B158" s="27"/>
      <c r="C158" s="39">
        <v>152</v>
      </c>
      <c r="D158" s="29">
        <v>26</v>
      </c>
      <c r="E158" s="29">
        <v>8</v>
      </c>
      <c r="F158" s="29"/>
      <c r="G158" s="29">
        <v>4</v>
      </c>
      <c r="H158" s="29">
        <v>3</v>
      </c>
      <c r="I158" s="29"/>
      <c r="J158" s="29">
        <v>1</v>
      </c>
      <c r="K158" s="29">
        <v>8</v>
      </c>
      <c r="L158" s="29"/>
      <c r="M158" s="29"/>
      <c r="N158" s="33"/>
      <c r="O158" s="29"/>
      <c r="P158" s="31">
        <f t="shared" si="8"/>
        <v>50</v>
      </c>
      <c r="Q158" s="42">
        <f>SUM(P156:P158)</f>
        <v>1673</v>
      </c>
      <c r="R158" s="32">
        <f>Q158/12</f>
        <v>139.41666666666666</v>
      </c>
      <c r="S158" s="42" t="s">
        <v>158</v>
      </c>
    </row>
    <row r="159" spans="1:19" s="13" customFormat="1" ht="15">
      <c r="A159" s="44" t="s">
        <v>161</v>
      </c>
      <c r="B159" s="27"/>
      <c r="C159" s="39"/>
      <c r="D159" s="29"/>
      <c r="E159" s="29">
        <v>8</v>
      </c>
      <c r="F159" s="29"/>
      <c r="G159" s="29"/>
      <c r="H159" s="29"/>
      <c r="I159" s="29"/>
      <c r="J159" s="29"/>
      <c r="K159" s="29"/>
      <c r="L159" s="29"/>
      <c r="M159" s="29"/>
      <c r="N159" s="33"/>
      <c r="O159" s="29"/>
      <c r="P159" s="31">
        <f t="shared" si="8"/>
        <v>8</v>
      </c>
      <c r="Q159" s="42">
        <f>SUM(P159:P159)</f>
        <v>8</v>
      </c>
      <c r="R159" s="32">
        <f>Q159/12</f>
        <v>0.6666666666666666</v>
      </c>
      <c r="S159" s="42" t="s">
        <v>161</v>
      </c>
    </row>
    <row r="160" spans="1:19" s="13" customFormat="1" ht="15">
      <c r="A160" s="44" t="s">
        <v>162</v>
      </c>
      <c r="B160" s="27"/>
      <c r="C160" s="28">
        <v>4</v>
      </c>
      <c r="D160" s="29">
        <v>20</v>
      </c>
      <c r="E160" s="29">
        <v>11</v>
      </c>
      <c r="F160" s="29">
        <v>17</v>
      </c>
      <c r="G160" s="33">
        <v>10</v>
      </c>
      <c r="H160" s="29">
        <v>4</v>
      </c>
      <c r="I160" s="29"/>
      <c r="J160" s="29">
        <v>7</v>
      </c>
      <c r="K160" s="29">
        <v>6</v>
      </c>
      <c r="L160" s="29">
        <v>5</v>
      </c>
      <c r="M160" s="29"/>
      <c r="N160" s="33">
        <v>8</v>
      </c>
      <c r="O160" s="29">
        <v>6</v>
      </c>
      <c r="P160" s="31">
        <f t="shared" si="8"/>
        <v>94</v>
      </c>
      <c r="Q160" s="42">
        <f>SUM(P160)</f>
        <v>94</v>
      </c>
      <c r="R160" s="32">
        <f aca="true" t="shared" si="9" ref="R160:R215">Q160/12</f>
        <v>7.833333333333333</v>
      </c>
      <c r="S160" s="42" t="s">
        <v>162</v>
      </c>
    </row>
    <row r="161" spans="1:19" s="13" customFormat="1" ht="15">
      <c r="A161" s="44" t="s">
        <v>163</v>
      </c>
      <c r="B161" s="27"/>
      <c r="C161" s="28">
        <v>0</v>
      </c>
      <c r="D161" s="29"/>
      <c r="E161" s="29"/>
      <c r="F161" s="29"/>
      <c r="G161" s="33"/>
      <c r="H161" s="29"/>
      <c r="I161" s="29"/>
      <c r="J161" s="29"/>
      <c r="K161" s="29">
        <v>1</v>
      </c>
      <c r="L161" s="29"/>
      <c r="M161" s="29"/>
      <c r="N161" s="33"/>
      <c r="O161" s="29"/>
      <c r="P161" s="31">
        <f t="shared" si="8"/>
        <v>1</v>
      </c>
      <c r="Q161" s="31">
        <f aca="true" t="shared" si="10" ref="Q161:Q228">SUM(P161)</f>
        <v>1</v>
      </c>
      <c r="R161" s="32">
        <f t="shared" si="9"/>
        <v>0.08333333333333333</v>
      </c>
      <c r="S161" s="31" t="s">
        <v>164</v>
      </c>
    </row>
    <row r="162" spans="1:19" s="13" customFormat="1" ht="15">
      <c r="A162" s="44" t="s">
        <v>310</v>
      </c>
      <c r="B162" s="27"/>
      <c r="C162" s="28"/>
      <c r="D162" s="29"/>
      <c r="E162" s="29"/>
      <c r="F162" s="29"/>
      <c r="G162" s="33"/>
      <c r="H162" s="29"/>
      <c r="I162" s="29">
        <v>8</v>
      </c>
      <c r="J162" s="29"/>
      <c r="K162" s="29"/>
      <c r="L162" s="29"/>
      <c r="M162" s="29"/>
      <c r="N162" s="33"/>
      <c r="O162" s="29"/>
      <c r="P162" s="31">
        <f t="shared" si="8"/>
        <v>8</v>
      </c>
      <c r="Q162" s="31">
        <f t="shared" si="10"/>
        <v>8</v>
      </c>
      <c r="R162" s="32">
        <f t="shared" si="9"/>
        <v>0.6666666666666666</v>
      </c>
      <c r="S162" s="31" t="s">
        <v>310</v>
      </c>
    </row>
    <row r="163" spans="1:19" s="13" customFormat="1" ht="15">
      <c r="A163" s="44" t="s">
        <v>165</v>
      </c>
      <c r="B163" s="27"/>
      <c r="C163" s="28">
        <v>48</v>
      </c>
      <c r="D163" s="29">
        <v>58</v>
      </c>
      <c r="E163" s="29">
        <v>35</v>
      </c>
      <c r="F163" s="29">
        <v>37</v>
      </c>
      <c r="G163" s="29">
        <v>49</v>
      </c>
      <c r="H163" s="29">
        <v>29</v>
      </c>
      <c r="I163" s="29">
        <v>10</v>
      </c>
      <c r="J163" s="29">
        <v>14</v>
      </c>
      <c r="K163" s="29">
        <v>15</v>
      </c>
      <c r="L163" s="29">
        <v>16</v>
      </c>
      <c r="M163" s="29">
        <v>45</v>
      </c>
      <c r="N163" s="33"/>
      <c r="O163" s="29">
        <v>9</v>
      </c>
      <c r="P163" s="31">
        <f t="shared" si="8"/>
        <v>317</v>
      </c>
      <c r="Q163" s="31">
        <f t="shared" si="10"/>
        <v>317</v>
      </c>
      <c r="R163" s="32">
        <f t="shared" si="9"/>
        <v>26.416666666666668</v>
      </c>
      <c r="S163" s="31" t="s">
        <v>166</v>
      </c>
    </row>
    <row r="164" spans="1:19" s="13" customFormat="1" ht="15">
      <c r="A164" s="44" t="s">
        <v>328</v>
      </c>
      <c r="B164" s="27"/>
      <c r="C164" s="28"/>
      <c r="D164" s="29"/>
      <c r="E164" s="29"/>
      <c r="F164" s="29"/>
      <c r="G164" s="29"/>
      <c r="H164" s="29"/>
      <c r="I164" s="29"/>
      <c r="J164" s="29"/>
      <c r="K164" s="29"/>
      <c r="L164" s="29">
        <v>1</v>
      </c>
      <c r="M164" s="29"/>
      <c r="N164" s="33"/>
      <c r="O164" s="29"/>
      <c r="P164" s="31">
        <f t="shared" si="8"/>
        <v>1</v>
      </c>
      <c r="Q164" s="31">
        <f t="shared" si="10"/>
        <v>1</v>
      </c>
      <c r="R164" s="32">
        <f t="shared" si="9"/>
        <v>0.08333333333333333</v>
      </c>
      <c r="S164" s="31" t="s">
        <v>328</v>
      </c>
    </row>
    <row r="165" spans="1:19" s="13" customFormat="1" ht="15">
      <c r="A165" s="44" t="s">
        <v>338</v>
      </c>
      <c r="B165" s="27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>
        <v>19</v>
      </c>
      <c r="N165" s="33"/>
      <c r="O165" s="29">
        <v>10</v>
      </c>
      <c r="P165" s="31">
        <f t="shared" si="8"/>
        <v>29</v>
      </c>
      <c r="Q165" s="31">
        <f t="shared" si="10"/>
        <v>29</v>
      </c>
      <c r="R165" s="32">
        <f t="shared" si="9"/>
        <v>2.4166666666666665</v>
      </c>
      <c r="S165" s="31" t="s">
        <v>338</v>
      </c>
    </row>
    <row r="166" spans="1:19" s="13" customFormat="1" ht="15">
      <c r="A166" s="44" t="s">
        <v>167</v>
      </c>
      <c r="B166" s="27"/>
      <c r="C166" s="28">
        <v>9</v>
      </c>
      <c r="D166" s="29">
        <v>36</v>
      </c>
      <c r="E166" s="29">
        <v>15</v>
      </c>
      <c r="F166" s="29">
        <v>6</v>
      </c>
      <c r="G166" s="29">
        <v>48</v>
      </c>
      <c r="H166" s="29">
        <v>16</v>
      </c>
      <c r="I166" s="29">
        <v>120</v>
      </c>
      <c r="J166" s="29"/>
      <c r="K166" s="29">
        <v>49</v>
      </c>
      <c r="L166" s="29">
        <v>30</v>
      </c>
      <c r="M166" s="29"/>
      <c r="N166" s="33"/>
      <c r="O166" s="29">
        <v>44</v>
      </c>
      <c r="P166" s="31">
        <f t="shared" si="8"/>
        <v>364</v>
      </c>
      <c r="Q166" s="31">
        <f t="shared" si="10"/>
        <v>364</v>
      </c>
      <c r="R166" s="32">
        <f t="shared" si="9"/>
        <v>30.333333333333332</v>
      </c>
      <c r="S166" s="31" t="s">
        <v>167</v>
      </c>
    </row>
    <row r="167" spans="1:19" s="13" customFormat="1" ht="15">
      <c r="A167" s="44" t="s">
        <v>168</v>
      </c>
      <c r="B167" s="27"/>
      <c r="C167" s="28">
        <v>1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33"/>
      <c r="O167" s="29"/>
      <c r="P167" s="31">
        <f t="shared" si="8"/>
        <v>0</v>
      </c>
      <c r="Q167" s="31">
        <f t="shared" si="10"/>
        <v>0</v>
      </c>
      <c r="R167" s="32">
        <f t="shared" si="9"/>
        <v>0</v>
      </c>
      <c r="S167" s="31" t="s">
        <v>168</v>
      </c>
    </row>
    <row r="168" spans="1:21" s="13" customFormat="1" ht="15">
      <c r="A168" s="26" t="s">
        <v>169</v>
      </c>
      <c r="B168" s="27"/>
      <c r="C168" s="39">
        <v>19</v>
      </c>
      <c r="D168" s="29"/>
      <c r="E168" s="29">
        <v>23</v>
      </c>
      <c r="F168" s="29"/>
      <c r="G168" s="29"/>
      <c r="H168" s="29">
        <v>1</v>
      </c>
      <c r="I168" s="29">
        <v>3</v>
      </c>
      <c r="J168" s="29"/>
      <c r="K168" s="29">
        <v>4</v>
      </c>
      <c r="L168" s="29"/>
      <c r="M168" s="29"/>
      <c r="N168" s="33"/>
      <c r="O168" s="29"/>
      <c r="P168" s="31">
        <f t="shared" si="8"/>
        <v>31</v>
      </c>
      <c r="Q168" s="40"/>
      <c r="R168" s="39"/>
      <c r="S168" s="40"/>
      <c r="U168" s="17"/>
    </row>
    <row r="169" spans="1:21" s="13" customFormat="1" ht="15">
      <c r="A169" s="44" t="s">
        <v>170</v>
      </c>
      <c r="B169" s="27"/>
      <c r="C169" s="39">
        <v>0</v>
      </c>
      <c r="D169" s="29"/>
      <c r="E169" s="29">
        <v>110</v>
      </c>
      <c r="F169" s="29">
        <v>60</v>
      </c>
      <c r="G169" s="29">
        <v>56</v>
      </c>
      <c r="H169" s="29"/>
      <c r="I169" s="29"/>
      <c r="J169" s="29"/>
      <c r="K169" s="29">
        <v>31</v>
      </c>
      <c r="L169" s="29">
        <v>30</v>
      </c>
      <c r="M169" s="29"/>
      <c r="N169" s="33"/>
      <c r="O169" s="29"/>
      <c r="P169" s="31">
        <f t="shared" si="8"/>
        <v>287</v>
      </c>
      <c r="Q169" s="40">
        <f>SUM(P168:P169)</f>
        <v>318</v>
      </c>
      <c r="R169" s="32">
        <f t="shared" si="9"/>
        <v>26.5</v>
      </c>
      <c r="S169" s="42" t="s">
        <v>171</v>
      </c>
      <c r="U169" s="17"/>
    </row>
    <row r="170" spans="1:19" s="13" customFormat="1" ht="15">
      <c r="A170" s="44" t="s">
        <v>172</v>
      </c>
      <c r="B170" s="27"/>
      <c r="C170" s="28"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33"/>
      <c r="O170" s="29"/>
      <c r="P170" s="31">
        <f t="shared" si="8"/>
        <v>0</v>
      </c>
      <c r="Q170" s="31">
        <f t="shared" si="10"/>
        <v>0</v>
      </c>
      <c r="R170" s="32">
        <f t="shared" si="9"/>
        <v>0</v>
      </c>
      <c r="S170" s="31" t="s">
        <v>173</v>
      </c>
    </row>
    <row r="171" spans="1:19" s="13" customFormat="1" ht="15">
      <c r="A171" s="26" t="s">
        <v>174</v>
      </c>
      <c r="B171" s="27"/>
      <c r="C171" s="28">
        <v>103</v>
      </c>
      <c r="D171" s="29"/>
      <c r="E171" s="29"/>
      <c r="F171" s="29"/>
      <c r="G171" s="33"/>
      <c r="H171" s="29">
        <v>15</v>
      </c>
      <c r="I171" s="29">
        <v>11</v>
      </c>
      <c r="J171" s="29">
        <v>12</v>
      </c>
      <c r="K171" s="29"/>
      <c r="L171" s="29"/>
      <c r="M171" s="29"/>
      <c r="N171" s="33">
        <v>1</v>
      </c>
      <c r="O171" s="29"/>
      <c r="P171" s="31">
        <f t="shared" si="8"/>
        <v>39</v>
      </c>
      <c r="Q171" s="31">
        <f t="shared" si="10"/>
        <v>39</v>
      </c>
      <c r="R171" s="32">
        <f t="shared" si="9"/>
        <v>3.25</v>
      </c>
      <c r="S171" s="31" t="s">
        <v>175</v>
      </c>
    </row>
    <row r="172" spans="1:19" s="13" customFormat="1" ht="15">
      <c r="A172" s="26" t="s">
        <v>324</v>
      </c>
      <c r="B172" s="27"/>
      <c r="C172" s="32"/>
      <c r="D172" s="29"/>
      <c r="E172" s="29"/>
      <c r="F172" s="29"/>
      <c r="G172" s="33"/>
      <c r="H172" s="29"/>
      <c r="I172" s="29"/>
      <c r="J172" s="29"/>
      <c r="K172" s="29">
        <v>35</v>
      </c>
      <c r="L172" s="29">
        <v>31</v>
      </c>
      <c r="M172" s="29"/>
      <c r="N172" s="33"/>
      <c r="O172" s="29">
        <v>23</v>
      </c>
      <c r="P172" s="31">
        <f t="shared" si="8"/>
        <v>89</v>
      </c>
      <c r="Q172" s="31">
        <f t="shared" si="10"/>
        <v>89</v>
      </c>
      <c r="R172" s="32">
        <f t="shared" si="9"/>
        <v>7.416666666666667</v>
      </c>
      <c r="S172" s="42" t="s">
        <v>324</v>
      </c>
    </row>
    <row r="173" spans="1:19" s="13" customFormat="1" ht="15">
      <c r="A173" s="26" t="s">
        <v>176</v>
      </c>
      <c r="B173" s="27"/>
      <c r="C173" s="32">
        <v>15</v>
      </c>
      <c r="D173" s="29">
        <v>49</v>
      </c>
      <c r="E173" s="29">
        <v>41</v>
      </c>
      <c r="F173" s="29">
        <v>10</v>
      </c>
      <c r="G173" s="33">
        <v>34</v>
      </c>
      <c r="H173" s="29"/>
      <c r="I173" s="29"/>
      <c r="J173" s="29">
        <v>17</v>
      </c>
      <c r="K173" s="29">
        <v>53</v>
      </c>
      <c r="L173" s="29">
        <v>32</v>
      </c>
      <c r="M173" s="29">
        <v>24</v>
      </c>
      <c r="N173" s="33">
        <v>7</v>
      </c>
      <c r="O173" s="29">
        <v>1</v>
      </c>
      <c r="P173" s="31">
        <f t="shared" si="8"/>
        <v>268</v>
      </c>
      <c r="Q173" s="31">
        <f t="shared" si="10"/>
        <v>268</v>
      </c>
      <c r="R173" s="32">
        <f t="shared" si="9"/>
        <v>22.333333333333332</v>
      </c>
      <c r="S173" s="42" t="s">
        <v>176</v>
      </c>
    </row>
    <row r="174" spans="1:19" s="13" customFormat="1" ht="15">
      <c r="A174" s="26" t="s">
        <v>177</v>
      </c>
      <c r="B174" s="27"/>
      <c r="C174" s="32"/>
      <c r="D174" s="29"/>
      <c r="E174" s="29"/>
      <c r="F174" s="29">
        <v>1</v>
      </c>
      <c r="G174" s="33"/>
      <c r="H174" s="29"/>
      <c r="I174" s="29"/>
      <c r="J174" s="29"/>
      <c r="K174" s="29"/>
      <c r="L174" s="29"/>
      <c r="M174" s="29"/>
      <c r="N174" s="33"/>
      <c r="O174" s="29"/>
      <c r="P174" s="31">
        <f t="shared" si="8"/>
        <v>1</v>
      </c>
      <c r="Q174" s="31">
        <f t="shared" si="10"/>
        <v>1</v>
      </c>
      <c r="R174" s="32">
        <f t="shared" si="9"/>
        <v>0.08333333333333333</v>
      </c>
      <c r="S174" s="42" t="s">
        <v>177</v>
      </c>
    </row>
    <row r="175" spans="1:19" s="13" customFormat="1" ht="15">
      <c r="A175" s="26" t="s">
        <v>339</v>
      </c>
      <c r="B175" s="27"/>
      <c r="C175" s="32"/>
      <c r="D175" s="29"/>
      <c r="E175" s="29"/>
      <c r="F175" s="29"/>
      <c r="G175" s="33"/>
      <c r="H175" s="29"/>
      <c r="I175" s="29"/>
      <c r="J175" s="29"/>
      <c r="K175" s="29"/>
      <c r="L175" s="29"/>
      <c r="M175" s="29">
        <v>18</v>
      </c>
      <c r="N175" s="33"/>
      <c r="O175" s="29"/>
      <c r="P175" s="31">
        <f t="shared" si="8"/>
        <v>18</v>
      </c>
      <c r="Q175" s="31">
        <f t="shared" si="10"/>
        <v>18</v>
      </c>
      <c r="R175" s="32">
        <f t="shared" si="9"/>
        <v>1.5</v>
      </c>
      <c r="S175" s="42" t="s">
        <v>339</v>
      </c>
    </row>
    <row r="176" spans="1:19" s="13" customFormat="1" ht="15">
      <c r="A176" s="26" t="s">
        <v>319</v>
      </c>
      <c r="B176" s="27"/>
      <c r="C176" s="32"/>
      <c r="D176" s="29"/>
      <c r="E176" s="29"/>
      <c r="F176" s="29"/>
      <c r="G176" s="33"/>
      <c r="H176" s="29"/>
      <c r="I176" s="29"/>
      <c r="J176" s="29">
        <v>5</v>
      </c>
      <c r="K176" s="29"/>
      <c r="L176" s="29"/>
      <c r="M176" s="29"/>
      <c r="N176" s="33"/>
      <c r="O176" s="29"/>
      <c r="P176" s="31">
        <f t="shared" si="8"/>
        <v>5</v>
      </c>
      <c r="Q176" s="31">
        <f t="shared" si="10"/>
        <v>5</v>
      </c>
      <c r="R176" s="32">
        <f t="shared" si="9"/>
        <v>0.4166666666666667</v>
      </c>
      <c r="S176" s="42" t="s">
        <v>319</v>
      </c>
    </row>
    <row r="177" spans="1:19" s="13" customFormat="1" ht="15">
      <c r="A177" s="26" t="s">
        <v>325</v>
      </c>
      <c r="B177" s="27"/>
      <c r="C177" s="32"/>
      <c r="D177" s="29"/>
      <c r="E177" s="29"/>
      <c r="F177" s="29"/>
      <c r="G177" s="33"/>
      <c r="H177" s="29"/>
      <c r="I177" s="29"/>
      <c r="J177" s="29"/>
      <c r="K177" s="29">
        <v>1</v>
      </c>
      <c r="L177" s="29"/>
      <c r="M177" s="29"/>
      <c r="N177" s="33"/>
      <c r="O177" s="29"/>
      <c r="P177" s="31">
        <f t="shared" si="8"/>
        <v>1</v>
      </c>
      <c r="Q177" s="31">
        <f t="shared" si="10"/>
        <v>1</v>
      </c>
      <c r="R177" s="32">
        <f t="shared" si="9"/>
        <v>0.08333333333333333</v>
      </c>
      <c r="S177" s="42" t="s">
        <v>325</v>
      </c>
    </row>
    <row r="178" spans="1:19" s="13" customFormat="1" ht="15">
      <c r="A178" s="26" t="s">
        <v>178</v>
      </c>
      <c r="B178" s="27"/>
      <c r="C178" s="32">
        <v>0</v>
      </c>
      <c r="D178" s="29"/>
      <c r="E178" s="29">
        <v>20</v>
      </c>
      <c r="F178" s="29">
        <v>1</v>
      </c>
      <c r="G178" s="33">
        <v>22</v>
      </c>
      <c r="H178" s="29">
        <v>11</v>
      </c>
      <c r="I178" s="29">
        <v>5</v>
      </c>
      <c r="J178" s="29">
        <v>9</v>
      </c>
      <c r="K178" s="29"/>
      <c r="L178" s="29"/>
      <c r="M178" s="29">
        <v>12</v>
      </c>
      <c r="N178" s="33">
        <v>2</v>
      </c>
      <c r="O178" s="29">
        <v>8</v>
      </c>
      <c r="P178" s="31">
        <f t="shared" si="8"/>
        <v>90</v>
      </c>
      <c r="Q178" s="31">
        <f t="shared" si="10"/>
        <v>90</v>
      </c>
      <c r="R178" s="32">
        <f t="shared" si="9"/>
        <v>7.5</v>
      </c>
      <c r="S178" s="42" t="s">
        <v>178</v>
      </c>
    </row>
    <row r="179" spans="1:19" s="13" customFormat="1" ht="15">
      <c r="A179" s="26" t="s">
        <v>179</v>
      </c>
      <c r="B179" s="27"/>
      <c r="C179" s="32">
        <v>42</v>
      </c>
      <c r="D179" s="29">
        <v>64</v>
      </c>
      <c r="E179" s="29">
        <v>99</v>
      </c>
      <c r="F179" s="29">
        <v>69</v>
      </c>
      <c r="G179" s="33">
        <v>64</v>
      </c>
      <c r="H179" s="29">
        <v>52</v>
      </c>
      <c r="I179" s="29">
        <v>39</v>
      </c>
      <c r="J179" s="29">
        <v>13</v>
      </c>
      <c r="K179" s="29">
        <v>102</v>
      </c>
      <c r="L179" s="29">
        <v>114</v>
      </c>
      <c r="M179" s="29">
        <v>39</v>
      </c>
      <c r="N179" s="33">
        <v>126</v>
      </c>
      <c r="O179" s="29">
        <v>46</v>
      </c>
      <c r="P179" s="31">
        <f t="shared" si="8"/>
        <v>827</v>
      </c>
      <c r="Q179" s="42">
        <f>SUM(P179:P179)</f>
        <v>827</v>
      </c>
      <c r="R179" s="32">
        <f t="shared" si="9"/>
        <v>68.91666666666667</v>
      </c>
      <c r="S179" s="42" t="s">
        <v>179</v>
      </c>
    </row>
    <row r="180" spans="1:19" s="13" customFormat="1" ht="15">
      <c r="A180" s="26" t="s">
        <v>180</v>
      </c>
      <c r="B180" s="27"/>
      <c r="C180" s="28">
        <v>21</v>
      </c>
      <c r="D180" s="29">
        <v>19</v>
      </c>
      <c r="E180" s="29">
        <v>11</v>
      </c>
      <c r="F180" s="29">
        <v>45</v>
      </c>
      <c r="G180" s="29">
        <v>19</v>
      </c>
      <c r="H180" s="29">
        <v>5</v>
      </c>
      <c r="I180" s="29">
        <v>10</v>
      </c>
      <c r="J180" s="29">
        <v>5</v>
      </c>
      <c r="K180" s="29">
        <v>48</v>
      </c>
      <c r="L180" s="29">
        <v>9</v>
      </c>
      <c r="M180" s="29">
        <v>16</v>
      </c>
      <c r="N180" s="33">
        <v>36</v>
      </c>
      <c r="O180" s="29"/>
      <c r="P180" s="31">
        <f t="shared" si="8"/>
        <v>223</v>
      </c>
      <c r="Q180" s="31">
        <f t="shared" si="10"/>
        <v>223</v>
      </c>
      <c r="R180" s="32">
        <f t="shared" si="9"/>
        <v>18.583333333333332</v>
      </c>
      <c r="S180" s="31" t="s">
        <v>181</v>
      </c>
    </row>
    <row r="181" spans="1:19" s="13" customFormat="1" ht="15">
      <c r="A181" s="26" t="s">
        <v>182</v>
      </c>
      <c r="B181" s="27"/>
      <c r="C181" s="28">
        <v>0</v>
      </c>
      <c r="D181" s="29"/>
      <c r="E181" s="29"/>
      <c r="F181" s="29"/>
      <c r="G181" s="29">
        <v>5</v>
      </c>
      <c r="H181" s="29"/>
      <c r="I181" s="29"/>
      <c r="J181" s="29"/>
      <c r="K181" s="29"/>
      <c r="L181" s="29">
        <v>17</v>
      </c>
      <c r="M181" s="29">
        <v>11</v>
      </c>
      <c r="N181" s="33"/>
      <c r="O181" s="29"/>
      <c r="P181" s="31">
        <f t="shared" si="8"/>
        <v>33</v>
      </c>
      <c r="Q181" s="31">
        <f t="shared" si="10"/>
        <v>33</v>
      </c>
      <c r="R181" s="32">
        <f t="shared" si="9"/>
        <v>2.75</v>
      </c>
      <c r="S181" s="31" t="s">
        <v>183</v>
      </c>
    </row>
    <row r="182" spans="1:19" s="13" customFormat="1" ht="15">
      <c r="A182" s="26" t="s">
        <v>184</v>
      </c>
      <c r="B182" s="27"/>
      <c r="C182" s="28">
        <v>0</v>
      </c>
      <c r="D182" s="29">
        <v>48</v>
      </c>
      <c r="E182" s="29">
        <v>19</v>
      </c>
      <c r="F182" s="29">
        <v>2</v>
      </c>
      <c r="G182" s="29"/>
      <c r="H182" s="29"/>
      <c r="I182" s="29">
        <v>5</v>
      </c>
      <c r="J182" s="29"/>
      <c r="K182" s="29">
        <v>45</v>
      </c>
      <c r="L182" s="29">
        <v>28</v>
      </c>
      <c r="M182" s="29">
        <v>10</v>
      </c>
      <c r="N182" s="33">
        <v>7</v>
      </c>
      <c r="O182" s="29">
        <v>11</v>
      </c>
      <c r="P182" s="31">
        <f t="shared" si="8"/>
        <v>175</v>
      </c>
      <c r="Q182" s="31">
        <f t="shared" si="10"/>
        <v>175</v>
      </c>
      <c r="R182" s="32">
        <f t="shared" si="9"/>
        <v>14.583333333333334</v>
      </c>
      <c r="S182" s="31" t="s">
        <v>185</v>
      </c>
    </row>
    <row r="183" spans="1:19" s="13" customFormat="1" ht="15">
      <c r="A183" s="26" t="s">
        <v>186</v>
      </c>
      <c r="B183" s="27"/>
      <c r="C183" s="28">
        <v>0</v>
      </c>
      <c r="D183" s="29"/>
      <c r="E183" s="29">
        <v>1</v>
      </c>
      <c r="F183" s="29"/>
      <c r="G183" s="29"/>
      <c r="H183" s="29"/>
      <c r="I183" s="29"/>
      <c r="J183" s="29"/>
      <c r="K183" s="29"/>
      <c r="L183" s="29"/>
      <c r="M183" s="29"/>
      <c r="N183" s="33"/>
      <c r="O183" s="29"/>
      <c r="P183" s="31">
        <f t="shared" si="8"/>
        <v>1</v>
      </c>
      <c r="Q183" s="31">
        <f t="shared" si="10"/>
        <v>1</v>
      </c>
      <c r="R183" s="32">
        <f t="shared" si="9"/>
        <v>0.08333333333333333</v>
      </c>
      <c r="S183" s="31" t="s">
        <v>186</v>
      </c>
    </row>
    <row r="184" spans="1:19" s="13" customFormat="1" ht="15">
      <c r="A184" s="26" t="s">
        <v>187</v>
      </c>
      <c r="B184" s="27"/>
      <c r="C184" s="28">
        <v>8</v>
      </c>
      <c r="D184" s="29">
        <v>12</v>
      </c>
      <c r="E184" s="29">
        <v>16</v>
      </c>
      <c r="F184" s="29">
        <v>10</v>
      </c>
      <c r="G184" s="29"/>
      <c r="H184" s="29"/>
      <c r="I184" s="29"/>
      <c r="J184" s="29"/>
      <c r="K184" s="29"/>
      <c r="L184" s="29"/>
      <c r="M184" s="29"/>
      <c r="N184" s="33"/>
      <c r="O184" s="29"/>
      <c r="P184" s="31">
        <f aca="true" t="shared" si="11" ref="P184:P215">SUM(D184:O184)</f>
        <v>38</v>
      </c>
      <c r="Q184" s="31">
        <f t="shared" si="10"/>
        <v>38</v>
      </c>
      <c r="R184" s="32">
        <f t="shared" si="9"/>
        <v>3.1666666666666665</v>
      </c>
      <c r="S184" s="31" t="s">
        <v>188</v>
      </c>
    </row>
    <row r="185" spans="1:19" s="13" customFormat="1" ht="15">
      <c r="A185" s="26" t="s">
        <v>189</v>
      </c>
      <c r="B185" s="27"/>
      <c r="C185" s="28">
        <v>0</v>
      </c>
      <c r="D185" s="29"/>
      <c r="E185" s="29">
        <v>13</v>
      </c>
      <c r="F185" s="29">
        <v>5</v>
      </c>
      <c r="G185" s="29"/>
      <c r="H185" s="29">
        <v>3</v>
      </c>
      <c r="I185" s="29"/>
      <c r="J185" s="29"/>
      <c r="K185" s="29"/>
      <c r="L185" s="29"/>
      <c r="M185" s="29"/>
      <c r="N185" s="33"/>
      <c r="O185" s="29"/>
      <c r="P185" s="31">
        <f t="shared" si="11"/>
        <v>21</v>
      </c>
      <c r="Q185" s="31">
        <f t="shared" si="10"/>
        <v>21</v>
      </c>
      <c r="R185" s="32">
        <f t="shared" si="9"/>
        <v>1.75</v>
      </c>
      <c r="S185" s="31" t="s">
        <v>190</v>
      </c>
    </row>
    <row r="186" spans="1:19" s="13" customFormat="1" ht="15">
      <c r="A186" s="26" t="s">
        <v>191</v>
      </c>
      <c r="B186" s="27"/>
      <c r="C186" s="28">
        <v>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3"/>
      <c r="O186" s="29"/>
      <c r="P186" s="31">
        <f t="shared" si="11"/>
        <v>0</v>
      </c>
      <c r="Q186" s="31">
        <f t="shared" si="10"/>
        <v>0</v>
      </c>
      <c r="R186" s="32">
        <f t="shared" si="9"/>
        <v>0</v>
      </c>
      <c r="S186" s="31" t="s">
        <v>191</v>
      </c>
    </row>
    <row r="187" spans="1:19" s="13" customFormat="1" ht="15">
      <c r="A187" s="26" t="s">
        <v>192</v>
      </c>
      <c r="B187" s="27"/>
      <c r="C187" s="28">
        <v>0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33"/>
      <c r="O187" s="29"/>
      <c r="P187" s="31">
        <f t="shared" si="11"/>
        <v>0</v>
      </c>
      <c r="Q187" s="31">
        <f>SUM(P187)</f>
        <v>0</v>
      </c>
      <c r="R187" s="32">
        <f t="shared" si="9"/>
        <v>0</v>
      </c>
      <c r="S187" s="31" t="s">
        <v>193</v>
      </c>
    </row>
    <row r="188" spans="1:19" s="13" customFormat="1" ht="15">
      <c r="A188" s="26" t="s">
        <v>340</v>
      </c>
      <c r="B188" s="27"/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M188" s="29">
        <v>2</v>
      </c>
      <c r="N188" s="33"/>
      <c r="O188" s="29"/>
      <c r="P188" s="31">
        <f t="shared" si="11"/>
        <v>2</v>
      </c>
      <c r="Q188" s="31">
        <f>SUM(P188)</f>
        <v>2</v>
      </c>
      <c r="R188" s="32">
        <f t="shared" si="9"/>
        <v>0.16666666666666666</v>
      </c>
      <c r="S188" s="31" t="s">
        <v>340</v>
      </c>
    </row>
    <row r="189" spans="1:19" s="13" customFormat="1" ht="15">
      <c r="A189" s="26" t="s">
        <v>194</v>
      </c>
      <c r="B189" s="27"/>
      <c r="C189" s="28">
        <v>2</v>
      </c>
      <c r="D189" s="29"/>
      <c r="E189" s="29"/>
      <c r="F189" s="29"/>
      <c r="G189" s="29">
        <v>1</v>
      </c>
      <c r="H189" s="29"/>
      <c r="I189" s="29"/>
      <c r="J189" s="29"/>
      <c r="K189" s="29"/>
      <c r="L189" s="29"/>
      <c r="M189" s="29"/>
      <c r="N189" s="33"/>
      <c r="O189" s="29"/>
      <c r="P189" s="31">
        <f t="shared" si="11"/>
        <v>1</v>
      </c>
      <c r="Q189" s="31">
        <f t="shared" si="10"/>
        <v>1</v>
      </c>
      <c r="R189" s="32">
        <f t="shared" si="9"/>
        <v>0.08333333333333333</v>
      </c>
      <c r="S189" s="31" t="s">
        <v>195</v>
      </c>
    </row>
    <row r="190" spans="1:19" s="13" customFormat="1" ht="15">
      <c r="A190" s="26" t="s">
        <v>196</v>
      </c>
      <c r="B190" s="27"/>
      <c r="C190" s="28">
        <v>69</v>
      </c>
      <c r="D190" s="29">
        <v>67</v>
      </c>
      <c r="E190" s="29">
        <v>49</v>
      </c>
      <c r="F190" s="29">
        <v>51</v>
      </c>
      <c r="G190" s="29">
        <v>74</v>
      </c>
      <c r="H190" s="29">
        <v>37</v>
      </c>
      <c r="I190" s="29">
        <v>65</v>
      </c>
      <c r="J190" s="29">
        <v>97</v>
      </c>
      <c r="K190" s="29">
        <v>12</v>
      </c>
      <c r="L190" s="29">
        <v>113</v>
      </c>
      <c r="M190" s="29">
        <v>46</v>
      </c>
      <c r="N190" s="33">
        <v>88</v>
      </c>
      <c r="O190" s="29">
        <v>126</v>
      </c>
      <c r="P190" s="31">
        <f t="shared" si="11"/>
        <v>825</v>
      </c>
      <c r="Q190" s="31">
        <f t="shared" si="10"/>
        <v>825</v>
      </c>
      <c r="R190" s="32">
        <f t="shared" si="9"/>
        <v>68.75</v>
      </c>
      <c r="S190" s="31" t="s">
        <v>197</v>
      </c>
    </row>
    <row r="191" spans="1:19" s="13" customFormat="1" ht="15">
      <c r="A191" s="47" t="s">
        <v>198</v>
      </c>
      <c r="B191" s="27"/>
      <c r="C191" s="28">
        <v>5</v>
      </c>
      <c r="D191" s="29"/>
      <c r="E191" s="29"/>
      <c r="F191" s="29"/>
      <c r="G191" s="29"/>
      <c r="H191" s="29"/>
      <c r="I191" s="29"/>
      <c r="J191" s="29"/>
      <c r="K191" s="29"/>
      <c r="L191" s="29">
        <v>14</v>
      </c>
      <c r="M191" s="29"/>
      <c r="N191" s="33"/>
      <c r="O191" s="29">
        <v>3</v>
      </c>
      <c r="P191" s="31">
        <f t="shared" si="11"/>
        <v>17</v>
      </c>
      <c r="Q191" s="31">
        <f t="shared" si="10"/>
        <v>17</v>
      </c>
      <c r="R191" s="32">
        <f t="shared" si="9"/>
        <v>1.4166666666666667</v>
      </c>
      <c r="S191" s="31" t="s">
        <v>199</v>
      </c>
    </row>
    <row r="192" spans="1:19" s="13" customFormat="1" ht="15">
      <c r="A192" s="47" t="s">
        <v>200</v>
      </c>
      <c r="B192" s="27"/>
      <c r="C192" s="28"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33"/>
      <c r="O192" s="29"/>
      <c r="P192" s="31">
        <f t="shared" si="11"/>
        <v>0</v>
      </c>
      <c r="Q192" s="31">
        <f t="shared" si="10"/>
        <v>0</v>
      </c>
      <c r="R192" s="32">
        <f t="shared" si="9"/>
        <v>0</v>
      </c>
      <c r="S192" s="31" t="s">
        <v>200</v>
      </c>
    </row>
    <row r="193" spans="1:19" s="13" customFormat="1" ht="15">
      <c r="A193" s="47" t="s">
        <v>329</v>
      </c>
      <c r="B193" s="27"/>
      <c r="C193" s="28"/>
      <c r="D193" s="29"/>
      <c r="E193" s="29"/>
      <c r="F193" s="29"/>
      <c r="G193" s="29"/>
      <c r="H193" s="29"/>
      <c r="I193" s="29"/>
      <c r="J193" s="29"/>
      <c r="K193" s="29"/>
      <c r="L193" s="29">
        <v>4</v>
      </c>
      <c r="M193" s="29"/>
      <c r="N193" s="33">
        <v>20</v>
      </c>
      <c r="O193" s="29">
        <v>2</v>
      </c>
      <c r="P193" s="31">
        <f t="shared" si="11"/>
        <v>26</v>
      </c>
      <c r="Q193" s="31">
        <f t="shared" si="10"/>
        <v>26</v>
      </c>
      <c r="R193" s="32">
        <f t="shared" si="9"/>
        <v>2.1666666666666665</v>
      </c>
      <c r="S193" s="31" t="s">
        <v>329</v>
      </c>
    </row>
    <row r="194" spans="1:19" s="13" customFormat="1" ht="15">
      <c r="A194" s="47" t="s">
        <v>306</v>
      </c>
      <c r="B194" s="27"/>
      <c r="C194" s="28"/>
      <c r="D194" s="29"/>
      <c r="E194" s="29"/>
      <c r="F194" s="29"/>
      <c r="G194" s="29"/>
      <c r="H194" s="29">
        <v>2</v>
      </c>
      <c r="I194" s="29"/>
      <c r="J194" s="29"/>
      <c r="K194" s="29"/>
      <c r="L194" s="29"/>
      <c r="M194" s="29"/>
      <c r="N194" s="33"/>
      <c r="O194" s="29"/>
      <c r="P194" s="31">
        <f t="shared" si="11"/>
        <v>2</v>
      </c>
      <c r="Q194" s="31">
        <f t="shared" si="10"/>
        <v>2</v>
      </c>
      <c r="R194" s="32">
        <f t="shared" si="9"/>
        <v>0.16666666666666666</v>
      </c>
      <c r="S194" s="31" t="s">
        <v>306</v>
      </c>
    </row>
    <row r="195" spans="1:19" s="13" customFormat="1" ht="15">
      <c r="A195" s="47" t="s">
        <v>201</v>
      </c>
      <c r="B195" s="27"/>
      <c r="C195" s="28">
        <v>5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33"/>
      <c r="O195" s="29"/>
      <c r="P195" s="31">
        <f t="shared" si="11"/>
        <v>0</v>
      </c>
      <c r="Q195" s="31">
        <f t="shared" si="10"/>
        <v>0</v>
      </c>
      <c r="R195" s="32">
        <f t="shared" si="9"/>
        <v>0</v>
      </c>
      <c r="S195" s="31" t="s">
        <v>201</v>
      </c>
    </row>
    <row r="196" spans="1:19" s="13" customFormat="1" ht="15">
      <c r="A196" s="47" t="s">
        <v>202</v>
      </c>
      <c r="B196" s="27"/>
      <c r="C196" s="28">
        <v>1</v>
      </c>
      <c r="D196" s="29"/>
      <c r="E196" s="29">
        <v>4</v>
      </c>
      <c r="F196" s="29"/>
      <c r="G196" s="29"/>
      <c r="H196" s="29">
        <v>21</v>
      </c>
      <c r="I196" s="29">
        <v>58</v>
      </c>
      <c r="J196" s="29">
        <v>48</v>
      </c>
      <c r="K196" s="29">
        <v>27</v>
      </c>
      <c r="L196" s="29">
        <v>50</v>
      </c>
      <c r="M196" s="29">
        <v>4</v>
      </c>
      <c r="N196" s="33">
        <v>15</v>
      </c>
      <c r="O196" s="29">
        <v>7</v>
      </c>
      <c r="P196" s="31">
        <f t="shared" si="11"/>
        <v>234</v>
      </c>
      <c r="Q196" s="31">
        <f t="shared" si="10"/>
        <v>234</v>
      </c>
      <c r="R196" s="32">
        <f t="shared" si="9"/>
        <v>19.5</v>
      </c>
      <c r="S196" s="31" t="s">
        <v>202</v>
      </c>
    </row>
    <row r="197" spans="1:19" s="13" customFormat="1" ht="15">
      <c r="A197" s="47" t="s">
        <v>203</v>
      </c>
      <c r="B197" s="27"/>
      <c r="C197" s="28">
        <v>14</v>
      </c>
      <c r="D197" s="29">
        <v>15</v>
      </c>
      <c r="E197" s="29">
        <v>2</v>
      </c>
      <c r="F197" s="29">
        <v>7</v>
      </c>
      <c r="G197" s="29">
        <v>7</v>
      </c>
      <c r="H197" s="29">
        <v>8</v>
      </c>
      <c r="I197" s="29"/>
      <c r="J197" s="29">
        <v>11</v>
      </c>
      <c r="K197" s="29">
        <v>12</v>
      </c>
      <c r="L197" s="29"/>
      <c r="M197" s="29"/>
      <c r="N197" s="33">
        <v>17</v>
      </c>
      <c r="O197" s="29">
        <v>11</v>
      </c>
      <c r="P197" s="31">
        <f t="shared" si="11"/>
        <v>90</v>
      </c>
      <c r="Q197" s="31">
        <f t="shared" si="10"/>
        <v>90</v>
      </c>
      <c r="R197" s="32">
        <f t="shared" si="9"/>
        <v>7.5</v>
      </c>
      <c r="S197" s="31" t="s">
        <v>204</v>
      </c>
    </row>
    <row r="198" spans="1:19" s="13" customFormat="1" ht="15">
      <c r="A198" s="47" t="s">
        <v>205</v>
      </c>
      <c r="B198" s="27"/>
      <c r="C198" s="28">
        <v>16</v>
      </c>
      <c r="D198" s="29"/>
      <c r="E198" s="29"/>
      <c r="F198" s="29"/>
      <c r="G198" s="33"/>
      <c r="H198" s="33"/>
      <c r="I198" s="33"/>
      <c r="J198" s="33"/>
      <c r="K198" s="33"/>
      <c r="L198" s="33">
        <v>6</v>
      </c>
      <c r="M198" s="33"/>
      <c r="N198" s="33"/>
      <c r="O198" s="29"/>
      <c r="P198" s="31">
        <f t="shared" si="11"/>
        <v>6</v>
      </c>
      <c r="Q198" s="31">
        <f t="shared" si="10"/>
        <v>6</v>
      </c>
      <c r="R198" s="32">
        <f t="shared" si="9"/>
        <v>0.5</v>
      </c>
      <c r="S198" s="31" t="s">
        <v>206</v>
      </c>
    </row>
    <row r="199" spans="1:19" s="13" customFormat="1" ht="15">
      <c r="A199" s="47" t="s">
        <v>207</v>
      </c>
      <c r="B199" s="27"/>
      <c r="C199" s="28">
        <v>6</v>
      </c>
      <c r="D199" s="29"/>
      <c r="E199" s="29"/>
      <c r="F199" s="29"/>
      <c r="G199" s="33"/>
      <c r="H199" s="33"/>
      <c r="I199" s="33"/>
      <c r="J199" s="33"/>
      <c r="K199" s="33"/>
      <c r="L199" s="33"/>
      <c r="M199" s="33"/>
      <c r="N199" s="33"/>
      <c r="O199" s="29"/>
      <c r="P199" s="31">
        <f t="shared" si="11"/>
        <v>0</v>
      </c>
      <c r="Q199" s="31">
        <f t="shared" si="10"/>
        <v>0</v>
      </c>
      <c r="R199" s="32">
        <f t="shared" si="9"/>
        <v>0</v>
      </c>
      <c r="S199" s="31" t="s">
        <v>207</v>
      </c>
    </row>
    <row r="200" spans="1:19" s="13" customFormat="1" ht="15">
      <c r="A200" s="26" t="s">
        <v>208</v>
      </c>
      <c r="B200" s="27"/>
      <c r="C200" s="28">
        <v>17</v>
      </c>
      <c r="D200" s="29"/>
      <c r="E200" s="29"/>
      <c r="F200" s="29"/>
      <c r="G200" s="29"/>
      <c r="H200" s="29"/>
      <c r="I200" s="29"/>
      <c r="J200" s="29"/>
      <c r="K200" s="29">
        <v>4</v>
      </c>
      <c r="L200" s="29"/>
      <c r="M200" s="29">
        <v>38</v>
      </c>
      <c r="N200" s="33">
        <v>31</v>
      </c>
      <c r="O200" s="29">
        <v>6</v>
      </c>
      <c r="P200" s="31">
        <f t="shared" si="11"/>
        <v>79</v>
      </c>
      <c r="Q200" s="31">
        <f t="shared" si="10"/>
        <v>79</v>
      </c>
      <c r="R200" s="32">
        <f t="shared" si="9"/>
        <v>6.583333333333333</v>
      </c>
      <c r="S200" s="31" t="s">
        <v>209</v>
      </c>
    </row>
    <row r="201" spans="1:19" s="13" customFormat="1" ht="15">
      <c r="A201" s="26" t="s">
        <v>210</v>
      </c>
      <c r="B201" s="27"/>
      <c r="C201" s="28"/>
      <c r="D201" s="29"/>
      <c r="E201" s="48"/>
      <c r="F201" s="29">
        <v>6</v>
      </c>
      <c r="G201" s="29">
        <v>3</v>
      </c>
      <c r="H201" s="29"/>
      <c r="I201" s="29"/>
      <c r="J201" s="29"/>
      <c r="K201" s="29"/>
      <c r="L201" s="29"/>
      <c r="M201" s="29"/>
      <c r="N201" s="33"/>
      <c r="O201" s="27"/>
      <c r="P201" s="31">
        <f t="shared" si="11"/>
        <v>9</v>
      </c>
      <c r="Q201" s="31">
        <f t="shared" si="10"/>
        <v>9</v>
      </c>
      <c r="R201" s="32">
        <f t="shared" si="9"/>
        <v>0.75</v>
      </c>
      <c r="S201" s="31" t="s">
        <v>210</v>
      </c>
    </row>
    <row r="202" spans="1:19" s="13" customFormat="1" ht="15">
      <c r="A202" s="26" t="s">
        <v>211</v>
      </c>
      <c r="B202" s="27"/>
      <c r="C202" s="28">
        <v>2</v>
      </c>
      <c r="D202" s="29"/>
      <c r="E202" s="48">
        <v>2</v>
      </c>
      <c r="F202" s="29"/>
      <c r="G202" s="29"/>
      <c r="H202" s="29">
        <v>1</v>
      </c>
      <c r="I202" s="29">
        <v>2</v>
      </c>
      <c r="J202" s="29"/>
      <c r="K202" s="29">
        <v>2</v>
      </c>
      <c r="L202" s="29"/>
      <c r="M202" s="29">
        <v>3</v>
      </c>
      <c r="N202" s="33">
        <v>1</v>
      </c>
      <c r="O202" s="27"/>
      <c r="P202" s="31">
        <f t="shared" si="11"/>
        <v>11</v>
      </c>
      <c r="Q202" s="31">
        <f t="shared" si="10"/>
        <v>11</v>
      </c>
      <c r="R202" s="32">
        <f t="shared" si="9"/>
        <v>0.9166666666666666</v>
      </c>
      <c r="S202" s="31" t="s">
        <v>212</v>
      </c>
    </row>
    <row r="203" spans="1:19" s="13" customFormat="1" ht="15">
      <c r="A203" s="26" t="s">
        <v>213</v>
      </c>
      <c r="B203" s="27"/>
      <c r="C203" s="28"/>
      <c r="D203" s="29"/>
      <c r="E203" s="48"/>
      <c r="F203" s="29">
        <v>15</v>
      </c>
      <c r="G203" s="29"/>
      <c r="H203" s="29"/>
      <c r="I203" s="29"/>
      <c r="J203" s="29"/>
      <c r="K203" s="29"/>
      <c r="L203" s="29"/>
      <c r="M203" s="29"/>
      <c r="N203" s="33"/>
      <c r="O203" s="27"/>
      <c r="P203" s="31">
        <f t="shared" si="11"/>
        <v>15</v>
      </c>
      <c r="Q203" s="31">
        <f t="shared" si="10"/>
        <v>15</v>
      </c>
      <c r="R203" s="32">
        <f t="shared" si="9"/>
        <v>1.25</v>
      </c>
      <c r="S203" s="31" t="s">
        <v>213</v>
      </c>
    </row>
    <row r="204" spans="1:19" s="13" customFormat="1" ht="15">
      <c r="A204" s="26" t="s">
        <v>214</v>
      </c>
      <c r="B204" s="27"/>
      <c r="C204" s="28">
        <v>6</v>
      </c>
      <c r="D204" s="29">
        <v>5</v>
      </c>
      <c r="E204" s="48"/>
      <c r="F204" s="29"/>
      <c r="G204" s="29"/>
      <c r="H204" s="29">
        <v>17</v>
      </c>
      <c r="I204" s="29"/>
      <c r="J204" s="29"/>
      <c r="K204" s="29"/>
      <c r="L204" s="29">
        <v>16</v>
      </c>
      <c r="M204" s="29"/>
      <c r="N204" s="33"/>
      <c r="O204" s="27"/>
      <c r="P204" s="31">
        <f t="shared" si="11"/>
        <v>38</v>
      </c>
      <c r="Q204" s="31">
        <f t="shared" si="10"/>
        <v>38</v>
      </c>
      <c r="R204" s="32">
        <f t="shared" si="9"/>
        <v>3.1666666666666665</v>
      </c>
      <c r="S204" s="31" t="s">
        <v>215</v>
      </c>
    </row>
    <row r="205" spans="1:19" s="13" customFormat="1" ht="15">
      <c r="A205" s="26" t="s">
        <v>216</v>
      </c>
      <c r="B205" s="27"/>
      <c r="C205" s="28">
        <v>1</v>
      </c>
      <c r="D205" s="29"/>
      <c r="E205" s="48"/>
      <c r="F205" s="29">
        <v>14</v>
      </c>
      <c r="G205" s="29">
        <v>3</v>
      </c>
      <c r="H205" s="29">
        <v>3</v>
      </c>
      <c r="I205" s="29">
        <v>6</v>
      </c>
      <c r="J205" s="29">
        <v>2</v>
      </c>
      <c r="K205" s="29">
        <v>4</v>
      </c>
      <c r="L205" s="29">
        <v>1</v>
      </c>
      <c r="M205" s="29">
        <v>2</v>
      </c>
      <c r="N205" s="33">
        <v>3</v>
      </c>
      <c r="O205" s="27">
        <v>2</v>
      </c>
      <c r="P205" s="31">
        <f t="shared" si="11"/>
        <v>40</v>
      </c>
      <c r="Q205" s="31">
        <f t="shared" si="10"/>
        <v>40</v>
      </c>
      <c r="R205" s="32">
        <f t="shared" si="9"/>
        <v>3.3333333333333335</v>
      </c>
      <c r="S205" s="31" t="s">
        <v>217</v>
      </c>
    </row>
    <row r="206" spans="1:21" s="13" customFormat="1" ht="15">
      <c r="A206" s="26" t="s">
        <v>218</v>
      </c>
      <c r="B206" s="27"/>
      <c r="C206" s="28">
        <v>14</v>
      </c>
      <c r="D206" s="33"/>
      <c r="E206" s="41"/>
      <c r="F206" s="29">
        <v>24</v>
      </c>
      <c r="G206" s="29"/>
      <c r="H206" s="33">
        <v>21</v>
      </c>
      <c r="I206" s="33">
        <v>36</v>
      </c>
      <c r="J206" s="33">
        <v>37</v>
      </c>
      <c r="K206" s="33"/>
      <c r="L206" s="33">
        <v>38</v>
      </c>
      <c r="M206" s="33"/>
      <c r="N206" s="33"/>
      <c r="O206" s="35">
        <v>29</v>
      </c>
      <c r="P206" s="31">
        <f t="shared" si="11"/>
        <v>185</v>
      </c>
      <c r="Q206" s="31">
        <f t="shared" si="10"/>
        <v>185</v>
      </c>
      <c r="R206" s="32">
        <f t="shared" si="9"/>
        <v>15.416666666666666</v>
      </c>
      <c r="S206" s="31" t="s">
        <v>218</v>
      </c>
      <c r="T206" s="17"/>
      <c r="U206" s="17"/>
    </row>
    <row r="207" spans="1:21" s="13" customFormat="1" ht="15">
      <c r="A207" s="26" t="s">
        <v>219</v>
      </c>
      <c r="B207" s="27"/>
      <c r="C207" s="8">
        <v>7</v>
      </c>
      <c r="D207" s="33">
        <v>21</v>
      </c>
      <c r="E207" s="41">
        <v>45</v>
      </c>
      <c r="F207" s="29">
        <v>55</v>
      </c>
      <c r="G207" s="29">
        <v>48</v>
      </c>
      <c r="H207" s="33">
        <v>22</v>
      </c>
      <c r="I207" s="33"/>
      <c r="J207" s="33"/>
      <c r="K207" s="33">
        <v>2</v>
      </c>
      <c r="L207" s="33"/>
      <c r="M207" s="33">
        <v>4</v>
      </c>
      <c r="N207" s="33">
        <v>1</v>
      </c>
      <c r="O207" s="35"/>
      <c r="P207" s="31">
        <f t="shared" si="11"/>
        <v>198</v>
      </c>
      <c r="Q207" s="31">
        <f t="shared" si="10"/>
        <v>198</v>
      </c>
      <c r="R207" s="32">
        <f t="shared" si="9"/>
        <v>16.5</v>
      </c>
      <c r="S207" s="37" t="s">
        <v>219</v>
      </c>
      <c r="T207" s="17"/>
      <c r="U207" s="17"/>
    </row>
    <row r="208" spans="1:20" s="13" customFormat="1" ht="15">
      <c r="A208" s="26" t="s">
        <v>220</v>
      </c>
      <c r="B208" s="27"/>
      <c r="C208" s="8"/>
      <c r="D208" s="33">
        <v>90</v>
      </c>
      <c r="E208" s="29">
        <v>84</v>
      </c>
      <c r="F208" s="29">
        <v>54</v>
      </c>
      <c r="G208" s="33">
        <v>100</v>
      </c>
      <c r="H208" s="29">
        <v>22</v>
      </c>
      <c r="I208" s="33">
        <v>20</v>
      </c>
      <c r="J208" s="29">
        <v>27</v>
      </c>
      <c r="K208" s="29">
        <v>143</v>
      </c>
      <c r="L208" s="29">
        <v>79</v>
      </c>
      <c r="M208" s="29">
        <v>9</v>
      </c>
      <c r="N208" s="33">
        <v>89</v>
      </c>
      <c r="O208" s="29">
        <v>81</v>
      </c>
      <c r="P208" s="31">
        <f t="shared" si="11"/>
        <v>798</v>
      </c>
      <c r="Q208" s="37"/>
      <c r="R208" s="8"/>
      <c r="S208" s="37"/>
      <c r="T208" s="17"/>
    </row>
    <row r="209" spans="1:20" s="13" customFormat="1" ht="15">
      <c r="A209" s="26" t="s">
        <v>221</v>
      </c>
      <c r="B209" s="27"/>
      <c r="C209" s="32">
        <v>23</v>
      </c>
      <c r="D209" s="33">
        <v>84</v>
      </c>
      <c r="E209" s="29">
        <v>14</v>
      </c>
      <c r="F209" s="29"/>
      <c r="G209" s="29"/>
      <c r="H209" s="29"/>
      <c r="I209" s="33">
        <v>10</v>
      </c>
      <c r="J209" s="29">
        <v>34</v>
      </c>
      <c r="K209" s="29"/>
      <c r="L209" s="29">
        <v>16</v>
      </c>
      <c r="M209" s="29">
        <v>137</v>
      </c>
      <c r="N209" s="33">
        <v>4</v>
      </c>
      <c r="O209" s="29"/>
      <c r="P209" s="31">
        <f t="shared" si="11"/>
        <v>299</v>
      </c>
      <c r="Q209" s="42">
        <f>SUM(P208:P209)</f>
        <v>1097</v>
      </c>
      <c r="R209" s="32">
        <f t="shared" si="9"/>
        <v>91.41666666666667</v>
      </c>
      <c r="S209" s="42" t="s">
        <v>220</v>
      </c>
      <c r="T209" s="17"/>
    </row>
    <row r="210" spans="1:20" s="13" customFormat="1" ht="15">
      <c r="A210" s="26" t="s">
        <v>222</v>
      </c>
      <c r="B210" s="27"/>
      <c r="C210" s="28">
        <v>8</v>
      </c>
      <c r="D210" s="33"/>
      <c r="E210" s="29">
        <v>31</v>
      </c>
      <c r="F210" s="26">
        <v>11</v>
      </c>
      <c r="G210" s="29">
        <v>18</v>
      </c>
      <c r="H210" s="27">
        <v>68</v>
      </c>
      <c r="I210" s="33">
        <v>8</v>
      </c>
      <c r="J210" s="29">
        <v>15</v>
      </c>
      <c r="K210" s="29">
        <v>5</v>
      </c>
      <c r="L210" s="29">
        <v>8</v>
      </c>
      <c r="M210" s="29">
        <v>12</v>
      </c>
      <c r="N210" s="33">
        <v>15</v>
      </c>
      <c r="O210" s="29">
        <v>10</v>
      </c>
      <c r="P210" s="31">
        <f t="shared" si="11"/>
        <v>201</v>
      </c>
      <c r="Q210" s="31">
        <f t="shared" si="10"/>
        <v>201</v>
      </c>
      <c r="R210" s="32">
        <f t="shared" si="9"/>
        <v>16.75</v>
      </c>
      <c r="S210" s="31" t="s">
        <v>222</v>
      </c>
      <c r="T210" s="17"/>
    </row>
    <row r="211" spans="1:20" s="13" customFormat="1" ht="15">
      <c r="A211" s="26" t="s">
        <v>223</v>
      </c>
      <c r="B211" s="27"/>
      <c r="C211" s="28">
        <v>0</v>
      </c>
      <c r="D211" s="33"/>
      <c r="E211" s="29">
        <v>159</v>
      </c>
      <c r="F211" s="26">
        <v>20</v>
      </c>
      <c r="G211" s="29"/>
      <c r="H211" s="27"/>
      <c r="I211" s="33"/>
      <c r="J211" s="29"/>
      <c r="K211" s="29"/>
      <c r="L211" s="29"/>
      <c r="M211" s="29"/>
      <c r="N211" s="33"/>
      <c r="O211" s="29"/>
      <c r="P211" s="31">
        <f t="shared" si="11"/>
        <v>179</v>
      </c>
      <c r="Q211" s="31">
        <f t="shared" si="10"/>
        <v>179</v>
      </c>
      <c r="R211" s="32">
        <f t="shared" si="9"/>
        <v>14.916666666666666</v>
      </c>
      <c r="S211" s="31" t="s">
        <v>224</v>
      </c>
      <c r="T211" s="17"/>
    </row>
    <row r="212" spans="1:20" s="13" customFormat="1" ht="15">
      <c r="A212" s="26" t="s">
        <v>225</v>
      </c>
      <c r="B212" s="27"/>
      <c r="C212" s="28">
        <v>0</v>
      </c>
      <c r="D212" s="33"/>
      <c r="E212" s="29"/>
      <c r="F212" s="26"/>
      <c r="G212" s="29"/>
      <c r="H212" s="27">
        <v>7</v>
      </c>
      <c r="I212" s="33"/>
      <c r="J212" s="29"/>
      <c r="K212" s="29">
        <v>3</v>
      </c>
      <c r="L212" s="29">
        <v>6</v>
      </c>
      <c r="M212" s="29">
        <v>5</v>
      </c>
      <c r="N212" s="33"/>
      <c r="O212" s="29"/>
      <c r="P212" s="31">
        <f t="shared" si="11"/>
        <v>21</v>
      </c>
      <c r="Q212" s="31">
        <f t="shared" si="10"/>
        <v>21</v>
      </c>
      <c r="R212" s="32">
        <f t="shared" si="9"/>
        <v>1.75</v>
      </c>
      <c r="S212" s="31" t="s">
        <v>226</v>
      </c>
      <c r="T212" s="17"/>
    </row>
    <row r="213" spans="1:20" s="13" customFormat="1" ht="15">
      <c r="A213" s="26" t="s">
        <v>347</v>
      </c>
      <c r="B213" s="27"/>
      <c r="C213" s="28"/>
      <c r="D213" s="33"/>
      <c r="E213" s="29"/>
      <c r="F213" s="26"/>
      <c r="G213" s="29"/>
      <c r="H213" s="27"/>
      <c r="I213" s="33"/>
      <c r="J213" s="29"/>
      <c r="K213" s="29"/>
      <c r="L213" s="29"/>
      <c r="M213" s="29"/>
      <c r="N213" s="33">
        <v>1</v>
      </c>
      <c r="O213" s="29"/>
      <c r="P213" s="31">
        <f t="shared" si="11"/>
        <v>1</v>
      </c>
      <c r="Q213" s="31">
        <f t="shared" si="10"/>
        <v>1</v>
      </c>
      <c r="R213" s="32">
        <f t="shared" si="9"/>
        <v>0.08333333333333333</v>
      </c>
      <c r="S213" s="31" t="s">
        <v>347</v>
      </c>
      <c r="T213" s="17"/>
    </row>
    <row r="214" spans="1:20" s="13" customFormat="1" ht="15">
      <c r="A214" s="26" t="s">
        <v>227</v>
      </c>
      <c r="B214" s="27"/>
      <c r="C214" s="28">
        <v>0</v>
      </c>
      <c r="D214" s="33"/>
      <c r="E214" s="29"/>
      <c r="F214" s="26"/>
      <c r="G214" s="29"/>
      <c r="H214" s="27"/>
      <c r="I214" s="33"/>
      <c r="J214" s="29"/>
      <c r="K214" s="29"/>
      <c r="L214" s="29">
        <v>39</v>
      </c>
      <c r="M214" s="29">
        <v>15</v>
      </c>
      <c r="N214" s="33">
        <v>53</v>
      </c>
      <c r="O214" s="29">
        <v>17</v>
      </c>
      <c r="P214" s="31">
        <f t="shared" si="11"/>
        <v>124</v>
      </c>
      <c r="Q214" s="31">
        <f t="shared" si="10"/>
        <v>124</v>
      </c>
      <c r="R214" s="32">
        <f t="shared" si="9"/>
        <v>10.333333333333334</v>
      </c>
      <c r="S214" s="31" t="s">
        <v>227</v>
      </c>
      <c r="T214" s="17"/>
    </row>
    <row r="215" spans="1:20" s="13" customFormat="1" ht="15">
      <c r="A215" s="26" t="s">
        <v>228</v>
      </c>
      <c r="B215" s="27"/>
      <c r="C215" s="28">
        <v>1</v>
      </c>
      <c r="D215" s="33"/>
      <c r="E215" s="29"/>
      <c r="F215" s="26">
        <v>23</v>
      </c>
      <c r="G215" s="29"/>
      <c r="H215" s="27"/>
      <c r="I215" s="33"/>
      <c r="J215" s="29"/>
      <c r="K215" s="29"/>
      <c r="L215" s="29"/>
      <c r="M215" s="29"/>
      <c r="N215" s="33"/>
      <c r="O215" s="29"/>
      <c r="P215" s="31">
        <f t="shared" si="11"/>
        <v>23</v>
      </c>
      <c r="Q215" s="31">
        <f t="shared" si="10"/>
        <v>23</v>
      </c>
      <c r="R215" s="32">
        <f t="shared" si="9"/>
        <v>1.9166666666666667</v>
      </c>
      <c r="S215" s="31" t="s">
        <v>228</v>
      </c>
      <c r="T215" s="17"/>
    </row>
    <row r="216" spans="1:19" s="13" customFormat="1" ht="15">
      <c r="A216" s="26" t="s">
        <v>229</v>
      </c>
      <c r="B216" s="27"/>
      <c r="C216" s="8"/>
      <c r="D216" s="29">
        <v>213</v>
      </c>
      <c r="E216" s="29">
        <v>98</v>
      </c>
      <c r="F216" s="26">
        <v>271</v>
      </c>
      <c r="G216" s="29">
        <v>195</v>
      </c>
      <c r="H216" s="27">
        <v>350</v>
      </c>
      <c r="I216" s="33">
        <v>288</v>
      </c>
      <c r="J216" s="29">
        <v>216</v>
      </c>
      <c r="K216" s="29">
        <v>417</v>
      </c>
      <c r="L216" s="29">
        <v>430</v>
      </c>
      <c r="M216" s="29">
        <v>405</v>
      </c>
      <c r="N216" s="33">
        <v>265</v>
      </c>
      <c r="O216" s="29">
        <v>201</v>
      </c>
      <c r="P216" s="31">
        <f aca="true" t="shared" si="12" ref="P216:P228">SUM(D216:O216)</f>
        <v>3349</v>
      </c>
      <c r="Q216" s="37"/>
      <c r="R216" s="8"/>
      <c r="S216" s="37"/>
    </row>
    <row r="217" spans="1:19" s="13" customFormat="1" ht="15">
      <c r="A217" s="26" t="s">
        <v>230</v>
      </c>
      <c r="B217" s="27"/>
      <c r="C217" s="39"/>
      <c r="D217" s="29"/>
      <c r="E217" s="29"/>
      <c r="F217" s="26"/>
      <c r="G217" s="29"/>
      <c r="H217" s="27"/>
      <c r="I217" s="33"/>
      <c r="J217" s="29"/>
      <c r="K217" s="29"/>
      <c r="L217" s="29"/>
      <c r="M217" s="29"/>
      <c r="N217" s="33"/>
      <c r="O217" s="29"/>
      <c r="P217" s="31">
        <f t="shared" si="12"/>
        <v>0</v>
      </c>
      <c r="Q217" s="40"/>
      <c r="R217" s="39"/>
      <c r="S217" s="40"/>
    </row>
    <row r="218" spans="1:19" s="13" customFormat="1" ht="15">
      <c r="A218" s="26" t="s">
        <v>231</v>
      </c>
      <c r="B218" s="27"/>
      <c r="C218" s="39"/>
      <c r="D218" s="29">
        <v>11</v>
      </c>
      <c r="E218" s="29"/>
      <c r="F218" s="26"/>
      <c r="G218" s="33"/>
      <c r="H218" s="27"/>
      <c r="I218" s="33"/>
      <c r="J218" s="29"/>
      <c r="K218" s="29"/>
      <c r="L218" s="29"/>
      <c r="M218" s="29"/>
      <c r="N218" s="33"/>
      <c r="O218" s="29"/>
      <c r="P218" s="31">
        <f t="shared" si="12"/>
        <v>11</v>
      </c>
      <c r="Q218" s="40"/>
      <c r="R218" s="39"/>
      <c r="S218" s="40"/>
    </row>
    <row r="219" spans="1:19" s="13" customFormat="1" ht="15">
      <c r="A219" s="26" t="s">
        <v>232</v>
      </c>
      <c r="B219" s="27"/>
      <c r="C219" s="39"/>
      <c r="D219" s="29">
        <v>46</v>
      </c>
      <c r="E219" s="29">
        <v>14</v>
      </c>
      <c r="F219" s="26"/>
      <c r="G219" s="33"/>
      <c r="H219" s="27"/>
      <c r="I219" s="33"/>
      <c r="J219" s="29"/>
      <c r="K219" s="29"/>
      <c r="L219" s="29"/>
      <c r="M219" s="29"/>
      <c r="N219" s="33"/>
      <c r="O219" s="29"/>
      <c r="P219" s="31">
        <f t="shared" si="12"/>
        <v>60</v>
      </c>
      <c r="Q219" s="40"/>
      <c r="R219" s="39"/>
      <c r="S219" s="40"/>
    </row>
    <row r="220" spans="1:19" s="13" customFormat="1" ht="15">
      <c r="A220" s="26" t="s">
        <v>233</v>
      </c>
      <c r="B220" s="27"/>
      <c r="C220" s="39"/>
      <c r="D220" s="29"/>
      <c r="E220" s="29"/>
      <c r="F220" s="26"/>
      <c r="G220" s="33"/>
      <c r="H220" s="27"/>
      <c r="I220" s="33"/>
      <c r="J220" s="29">
        <v>9</v>
      </c>
      <c r="K220" s="29"/>
      <c r="L220" s="29"/>
      <c r="M220" s="29"/>
      <c r="N220" s="33"/>
      <c r="O220" s="29"/>
      <c r="P220" s="31">
        <f t="shared" si="12"/>
        <v>9</v>
      </c>
      <c r="Q220" s="40"/>
      <c r="R220" s="39"/>
      <c r="S220" s="40"/>
    </row>
    <row r="221" spans="1:19" s="13" customFormat="1" ht="15">
      <c r="A221" s="26" t="s">
        <v>234</v>
      </c>
      <c r="B221" s="27"/>
      <c r="C221" s="32">
        <v>249</v>
      </c>
      <c r="D221" s="29"/>
      <c r="E221" s="29"/>
      <c r="F221" s="26"/>
      <c r="G221" s="33"/>
      <c r="H221" s="27"/>
      <c r="I221" s="33"/>
      <c r="J221" s="29"/>
      <c r="K221" s="29"/>
      <c r="L221" s="29"/>
      <c r="M221" s="29"/>
      <c r="N221" s="33">
        <v>27</v>
      </c>
      <c r="O221" s="29"/>
      <c r="P221" s="31">
        <f t="shared" si="12"/>
        <v>27</v>
      </c>
      <c r="Q221" s="42">
        <f>SUM(P216:P221)</f>
        <v>3456</v>
      </c>
      <c r="R221" s="32">
        <f aca="true" t="shared" si="13" ref="R221:R229">Q221/12</f>
        <v>288</v>
      </c>
      <c r="S221" s="42" t="s">
        <v>235</v>
      </c>
    </row>
    <row r="222" spans="1:19" s="13" customFormat="1" ht="15">
      <c r="A222" s="26" t="s">
        <v>348</v>
      </c>
      <c r="B222" s="27"/>
      <c r="C222" s="32"/>
      <c r="D222" s="29"/>
      <c r="E222" s="29"/>
      <c r="F222" s="26"/>
      <c r="G222" s="33"/>
      <c r="H222" s="27"/>
      <c r="I222" s="33"/>
      <c r="J222" s="29"/>
      <c r="K222" s="29"/>
      <c r="L222" s="29"/>
      <c r="M222" s="29"/>
      <c r="N222" s="33"/>
      <c r="O222" s="29"/>
      <c r="P222" s="31">
        <f t="shared" si="12"/>
        <v>0</v>
      </c>
      <c r="Q222" s="31">
        <f>SUM(E222:P222)</f>
        <v>0</v>
      </c>
      <c r="R222" s="32">
        <f t="shared" si="13"/>
        <v>0</v>
      </c>
      <c r="S222" s="42" t="s">
        <v>348</v>
      </c>
    </row>
    <row r="223" spans="1:19" s="13" customFormat="1" ht="15">
      <c r="A223" s="26" t="s">
        <v>236</v>
      </c>
      <c r="B223" s="27"/>
      <c r="C223" s="28">
        <v>5</v>
      </c>
      <c r="D223" s="29"/>
      <c r="E223" s="29"/>
      <c r="F223" s="26"/>
      <c r="G223" s="29"/>
      <c r="H223" s="27"/>
      <c r="I223" s="33"/>
      <c r="J223" s="29"/>
      <c r="K223" s="29"/>
      <c r="L223" s="29"/>
      <c r="M223" s="29"/>
      <c r="N223" s="33"/>
      <c r="O223" s="29"/>
      <c r="P223" s="31">
        <f t="shared" si="12"/>
        <v>0</v>
      </c>
      <c r="Q223" s="31">
        <f t="shared" si="10"/>
        <v>0</v>
      </c>
      <c r="R223" s="32">
        <f t="shared" si="13"/>
        <v>0</v>
      </c>
      <c r="S223" s="31" t="s">
        <v>237</v>
      </c>
    </row>
    <row r="224" spans="1:20" s="13" customFormat="1" ht="15">
      <c r="A224" s="26" t="s">
        <v>238</v>
      </c>
      <c r="B224" s="27"/>
      <c r="C224" s="28">
        <v>25</v>
      </c>
      <c r="D224" s="29">
        <v>73</v>
      </c>
      <c r="E224" s="29">
        <v>25</v>
      </c>
      <c r="F224" s="26">
        <v>28</v>
      </c>
      <c r="G224" s="29">
        <v>23</v>
      </c>
      <c r="H224" s="27">
        <v>64</v>
      </c>
      <c r="I224" s="29">
        <v>15</v>
      </c>
      <c r="J224" s="29">
        <v>42</v>
      </c>
      <c r="K224" s="29">
        <v>69</v>
      </c>
      <c r="L224" s="29">
        <v>47</v>
      </c>
      <c r="M224" s="29">
        <v>4</v>
      </c>
      <c r="N224" s="33">
        <v>41</v>
      </c>
      <c r="O224" s="29">
        <v>26</v>
      </c>
      <c r="P224" s="31">
        <f t="shared" si="12"/>
        <v>457</v>
      </c>
      <c r="Q224" s="31">
        <f t="shared" si="10"/>
        <v>457</v>
      </c>
      <c r="R224" s="32">
        <f t="shared" si="13"/>
        <v>38.083333333333336</v>
      </c>
      <c r="S224" s="31" t="s">
        <v>239</v>
      </c>
      <c r="T224" s="17"/>
    </row>
    <row r="225" spans="1:20" s="13" customFormat="1" ht="15">
      <c r="A225" s="26" t="s">
        <v>240</v>
      </c>
      <c r="B225" s="27"/>
      <c r="C225" s="28">
        <v>1</v>
      </c>
      <c r="D225" s="29">
        <v>20</v>
      </c>
      <c r="E225" s="29"/>
      <c r="F225" s="26"/>
      <c r="G225" s="29"/>
      <c r="H225" s="27"/>
      <c r="I225" s="31"/>
      <c r="J225" s="29"/>
      <c r="K225" s="29"/>
      <c r="L225" s="29"/>
      <c r="M225" s="29"/>
      <c r="N225" s="33"/>
      <c r="O225" s="29"/>
      <c r="P225" s="31">
        <f t="shared" si="12"/>
        <v>20</v>
      </c>
      <c r="Q225" s="31">
        <f t="shared" si="10"/>
        <v>20</v>
      </c>
      <c r="R225" s="32">
        <f t="shared" si="13"/>
        <v>1.6666666666666667</v>
      </c>
      <c r="S225" s="31" t="s">
        <v>240</v>
      </c>
      <c r="T225" s="17"/>
    </row>
    <row r="226" spans="1:20" s="13" customFormat="1" ht="15">
      <c r="A226" s="26" t="s">
        <v>241</v>
      </c>
      <c r="B226" s="27"/>
      <c r="C226" s="28">
        <v>23</v>
      </c>
      <c r="D226" s="29">
        <v>58</v>
      </c>
      <c r="E226" s="29">
        <v>19</v>
      </c>
      <c r="F226" s="26">
        <v>101</v>
      </c>
      <c r="G226" s="29"/>
      <c r="H226" s="27"/>
      <c r="I226" s="29"/>
      <c r="J226" s="29"/>
      <c r="K226" s="29"/>
      <c r="L226" s="29"/>
      <c r="M226" s="29"/>
      <c r="N226" s="33"/>
      <c r="O226" s="29"/>
      <c r="P226" s="31">
        <f t="shared" si="12"/>
        <v>178</v>
      </c>
      <c r="Q226" s="31">
        <f t="shared" si="10"/>
        <v>178</v>
      </c>
      <c r="R226" s="32">
        <f t="shared" si="13"/>
        <v>14.833333333333334</v>
      </c>
      <c r="S226" s="31" t="s">
        <v>242</v>
      </c>
      <c r="T226" s="17"/>
    </row>
    <row r="227" spans="1:20" s="13" customFormat="1" ht="15">
      <c r="A227" s="26" t="s">
        <v>243</v>
      </c>
      <c r="B227" s="27"/>
      <c r="C227" s="28"/>
      <c r="D227" s="29"/>
      <c r="E227" s="29"/>
      <c r="F227" s="26">
        <v>23</v>
      </c>
      <c r="G227" s="29">
        <v>40</v>
      </c>
      <c r="H227" s="27">
        <v>75</v>
      </c>
      <c r="I227" s="29"/>
      <c r="J227" s="29"/>
      <c r="K227" s="29"/>
      <c r="L227" s="29"/>
      <c r="M227" s="29"/>
      <c r="N227" s="33"/>
      <c r="O227" s="29"/>
      <c r="P227" s="31">
        <f t="shared" si="12"/>
        <v>138</v>
      </c>
      <c r="Q227" s="31">
        <f t="shared" si="10"/>
        <v>138</v>
      </c>
      <c r="R227" s="32">
        <f t="shared" si="13"/>
        <v>11.5</v>
      </c>
      <c r="S227" s="31" t="s">
        <v>243</v>
      </c>
      <c r="T227" s="17"/>
    </row>
    <row r="228" spans="1:20" s="13" customFormat="1" ht="15">
      <c r="A228" s="26" t="s">
        <v>244</v>
      </c>
      <c r="B228" s="27"/>
      <c r="C228" s="28">
        <v>4</v>
      </c>
      <c r="D228" s="29">
        <v>1</v>
      </c>
      <c r="E228" s="29">
        <v>4</v>
      </c>
      <c r="F228" s="26"/>
      <c r="G228" s="29">
        <v>6</v>
      </c>
      <c r="H228" s="27"/>
      <c r="I228" s="31"/>
      <c r="J228" s="29"/>
      <c r="K228" s="29">
        <v>25</v>
      </c>
      <c r="L228" s="29"/>
      <c r="M228" s="29"/>
      <c r="N228" s="33">
        <v>8</v>
      </c>
      <c r="O228" s="29"/>
      <c r="P228" s="31">
        <f t="shared" si="12"/>
        <v>44</v>
      </c>
      <c r="Q228" s="31">
        <f t="shared" si="10"/>
        <v>44</v>
      </c>
      <c r="R228" s="32">
        <f t="shared" si="13"/>
        <v>3.6666666666666665</v>
      </c>
      <c r="S228" s="31" t="s">
        <v>244</v>
      </c>
      <c r="T228" s="17"/>
    </row>
    <row r="229" spans="1:19" s="2" customFormat="1" ht="15.75">
      <c r="A229" s="49" t="s">
        <v>17</v>
      </c>
      <c r="B229" s="50"/>
      <c r="C229" s="28">
        <f aca="true" t="shared" si="14" ref="C229:Q229">SUM(C11:C228)</f>
        <v>4181</v>
      </c>
      <c r="D229" s="31">
        <f t="shared" si="14"/>
        <v>4553</v>
      </c>
      <c r="E229" s="31">
        <f t="shared" si="14"/>
        <v>4110</v>
      </c>
      <c r="F229" s="31">
        <f t="shared" si="14"/>
        <v>3845</v>
      </c>
      <c r="G229" s="31">
        <f t="shared" si="14"/>
        <v>3891</v>
      </c>
      <c r="H229" s="31">
        <f t="shared" si="14"/>
        <v>3688</v>
      </c>
      <c r="I229" s="31">
        <f t="shared" si="14"/>
        <v>3818</v>
      </c>
      <c r="J229" s="31">
        <f t="shared" si="14"/>
        <v>3261</v>
      </c>
      <c r="K229" s="31">
        <f t="shared" si="14"/>
        <v>5438</v>
      </c>
      <c r="L229" s="31">
        <f t="shared" si="14"/>
        <v>4519</v>
      </c>
      <c r="M229" s="31">
        <f t="shared" si="14"/>
        <v>5159</v>
      </c>
      <c r="N229" s="31">
        <f t="shared" si="14"/>
        <v>4432</v>
      </c>
      <c r="O229" s="31">
        <f t="shared" si="14"/>
        <v>3324</v>
      </c>
      <c r="P229" s="31">
        <f>SUM(P11:P228)</f>
        <v>50038</v>
      </c>
      <c r="Q229" s="31">
        <f t="shared" si="14"/>
        <v>50038</v>
      </c>
      <c r="R229" s="32">
        <f t="shared" si="13"/>
        <v>4169.833333333333</v>
      </c>
      <c r="S229" s="31"/>
    </row>
    <row r="230" spans="1:19" s="13" customFormat="1" ht="15">
      <c r="A230" s="5"/>
      <c r="B230" s="5"/>
      <c r="C230" s="2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"/>
      <c r="R230" s="7"/>
      <c r="S230" s="3"/>
    </row>
    <row r="231" spans="1:19" s="13" customFormat="1" ht="15">
      <c r="A231" s="5"/>
      <c r="B231" s="5"/>
      <c r="C231" s="2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"/>
      <c r="R231" s="7"/>
      <c r="S231" s="3"/>
    </row>
    <row r="232" spans="1:19" s="13" customFormat="1" ht="15">
      <c r="A232" s="5"/>
      <c r="B232" s="5"/>
      <c r="C232" s="2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"/>
      <c r="R232" s="7"/>
      <c r="S232" s="3"/>
    </row>
    <row r="233" spans="1:19" s="13" customFormat="1" ht="15">
      <c r="A233" s="3" t="s">
        <v>245</v>
      </c>
      <c r="B233" s="5"/>
      <c r="C233" s="5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"/>
      <c r="R233" s="7"/>
      <c r="S233" s="3"/>
    </row>
    <row r="234" spans="1:19" s="13" customFormat="1" ht="15">
      <c r="A234" s="5"/>
      <c r="B234" s="5"/>
      <c r="C234" s="8" t="s">
        <v>3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"/>
      <c r="R234" s="8" t="s">
        <v>3</v>
      </c>
      <c r="S234" s="3"/>
    </row>
    <row r="235" spans="1:20" s="15" customFormat="1" ht="15.75">
      <c r="A235" s="22" t="s">
        <v>4</v>
      </c>
      <c r="B235" s="52"/>
      <c r="C235" s="24">
        <v>1999</v>
      </c>
      <c r="D235" s="25" t="s">
        <v>5</v>
      </c>
      <c r="E235" s="25" t="s">
        <v>6</v>
      </c>
      <c r="F235" s="25" t="s">
        <v>7</v>
      </c>
      <c r="G235" s="25" t="s">
        <v>8</v>
      </c>
      <c r="H235" s="25" t="s">
        <v>246</v>
      </c>
      <c r="I235" s="25" t="s">
        <v>10</v>
      </c>
      <c r="J235" s="25" t="s">
        <v>11</v>
      </c>
      <c r="K235" s="25" t="s">
        <v>12</v>
      </c>
      <c r="L235" s="25" t="s">
        <v>13</v>
      </c>
      <c r="M235" s="25" t="s">
        <v>14</v>
      </c>
      <c r="N235" s="25" t="s">
        <v>15</v>
      </c>
      <c r="O235" s="25" t="s">
        <v>16</v>
      </c>
      <c r="P235" s="25" t="s">
        <v>17</v>
      </c>
      <c r="Q235" s="25" t="s">
        <v>18</v>
      </c>
      <c r="R235" s="24">
        <v>2000</v>
      </c>
      <c r="S235" s="25" t="s">
        <v>247</v>
      </c>
      <c r="T235" s="14"/>
    </row>
    <row r="236" spans="1:19" s="13" customFormat="1" ht="15">
      <c r="A236" s="26" t="s">
        <v>248</v>
      </c>
      <c r="B236" s="20"/>
      <c r="C236" s="28">
        <v>229</v>
      </c>
      <c r="D236" s="29">
        <v>159</v>
      </c>
      <c r="E236" s="29">
        <v>156</v>
      </c>
      <c r="F236" s="29">
        <v>286</v>
      </c>
      <c r="G236" s="29">
        <v>259</v>
      </c>
      <c r="H236" s="29">
        <v>247</v>
      </c>
      <c r="I236" s="29">
        <v>174</v>
      </c>
      <c r="J236" s="29">
        <v>255</v>
      </c>
      <c r="K236" s="29">
        <v>251</v>
      </c>
      <c r="L236" s="33">
        <v>203</v>
      </c>
      <c r="M236" s="33">
        <v>243</v>
      </c>
      <c r="N236" s="29">
        <v>210</v>
      </c>
      <c r="O236" s="29">
        <v>213</v>
      </c>
      <c r="P236" s="31">
        <f>SUM(D236:O236)</f>
        <v>2656</v>
      </c>
      <c r="Q236" s="31">
        <f>P236</f>
        <v>2656</v>
      </c>
      <c r="R236" s="32">
        <f>Q236/12</f>
        <v>221.33333333333334</v>
      </c>
      <c r="S236" s="53" t="s">
        <v>249</v>
      </c>
    </row>
    <row r="237" spans="1:19" s="13" customFormat="1" ht="15">
      <c r="A237" s="26" t="s">
        <v>250</v>
      </c>
      <c r="B237" s="20"/>
      <c r="C237" s="28">
        <v>34</v>
      </c>
      <c r="D237" s="29">
        <v>95</v>
      </c>
      <c r="E237" s="29">
        <v>96</v>
      </c>
      <c r="F237" s="29">
        <v>26</v>
      </c>
      <c r="G237" s="29">
        <v>46</v>
      </c>
      <c r="H237" s="29">
        <v>114</v>
      </c>
      <c r="I237" s="29">
        <v>89</v>
      </c>
      <c r="J237" s="29">
        <v>114</v>
      </c>
      <c r="K237" s="29">
        <v>138</v>
      </c>
      <c r="L237" s="33">
        <v>138</v>
      </c>
      <c r="M237" s="33">
        <v>147</v>
      </c>
      <c r="N237" s="29">
        <v>185</v>
      </c>
      <c r="O237" s="29">
        <v>134</v>
      </c>
      <c r="P237" s="31">
        <f>SUM(D237:O237)</f>
        <v>1322</v>
      </c>
      <c r="Q237" s="31">
        <f>P237</f>
        <v>1322</v>
      </c>
      <c r="R237" s="32">
        <f>Q237/12</f>
        <v>110.16666666666667</v>
      </c>
      <c r="S237" s="53" t="s">
        <v>251</v>
      </c>
    </row>
    <row r="238" spans="1:19" s="13" customFormat="1" ht="15">
      <c r="A238" s="26" t="s">
        <v>252</v>
      </c>
      <c r="B238" s="20"/>
      <c r="C238" s="28">
        <v>123</v>
      </c>
      <c r="D238" s="29">
        <v>137</v>
      </c>
      <c r="E238" s="29">
        <v>208</v>
      </c>
      <c r="F238" s="29">
        <v>150</v>
      </c>
      <c r="G238" s="29">
        <v>132</v>
      </c>
      <c r="H238" s="29">
        <v>141</v>
      </c>
      <c r="I238" s="29">
        <v>103</v>
      </c>
      <c r="J238" s="29">
        <v>128</v>
      </c>
      <c r="K238" s="29">
        <v>215</v>
      </c>
      <c r="L238" s="33">
        <v>114</v>
      </c>
      <c r="M238" s="33">
        <v>190</v>
      </c>
      <c r="N238" s="29">
        <v>163</v>
      </c>
      <c r="O238" s="29">
        <v>103</v>
      </c>
      <c r="P238" s="31">
        <f>SUM(D238:O238)</f>
        <v>1784</v>
      </c>
      <c r="Q238" s="31">
        <f>P238</f>
        <v>1784</v>
      </c>
      <c r="R238" s="32">
        <f>Q238/12</f>
        <v>148.66666666666666</v>
      </c>
      <c r="S238" s="53" t="s">
        <v>312</v>
      </c>
    </row>
    <row r="239" spans="1:19" s="13" customFormat="1" ht="15">
      <c r="A239" s="26" t="s">
        <v>313</v>
      </c>
      <c r="B239" s="20"/>
      <c r="C239" s="28"/>
      <c r="D239" s="29"/>
      <c r="E239" s="29"/>
      <c r="F239" s="29"/>
      <c r="G239" s="29"/>
      <c r="H239" s="29"/>
      <c r="I239" s="29">
        <v>3</v>
      </c>
      <c r="J239" s="29"/>
      <c r="K239" s="29"/>
      <c r="L239" s="33">
        <v>59</v>
      </c>
      <c r="M239" s="33">
        <v>199</v>
      </c>
      <c r="N239" s="29">
        <v>64</v>
      </c>
      <c r="O239" s="29">
        <v>48</v>
      </c>
      <c r="P239" s="31">
        <f>SUM(D239:O239)</f>
        <v>373</v>
      </c>
      <c r="Q239" s="31">
        <f>P239</f>
        <v>373</v>
      </c>
      <c r="R239" s="32">
        <f>Q239/12</f>
        <v>31.083333333333332</v>
      </c>
      <c r="S239" s="53" t="s">
        <v>311</v>
      </c>
    </row>
    <row r="240" spans="1:19" s="13" customFormat="1" ht="15">
      <c r="A240" s="26" t="s">
        <v>253</v>
      </c>
      <c r="B240" s="20"/>
      <c r="C240" s="28">
        <v>154</v>
      </c>
      <c r="D240" s="29">
        <v>298</v>
      </c>
      <c r="E240" s="29">
        <v>215</v>
      </c>
      <c r="F240" s="29">
        <v>185</v>
      </c>
      <c r="G240" s="29">
        <v>580</v>
      </c>
      <c r="H240" s="29">
        <v>206</v>
      </c>
      <c r="I240" s="29">
        <v>133</v>
      </c>
      <c r="J240" s="29">
        <v>148</v>
      </c>
      <c r="K240" s="29">
        <v>217</v>
      </c>
      <c r="L240" s="33">
        <v>210</v>
      </c>
      <c r="M240" s="33">
        <v>236</v>
      </c>
      <c r="N240" s="29">
        <v>167</v>
      </c>
      <c r="O240" s="29">
        <v>67</v>
      </c>
      <c r="P240" s="31">
        <f>SUM(D240:O240)</f>
        <v>2662</v>
      </c>
      <c r="Q240" s="31">
        <f>P240</f>
        <v>2662</v>
      </c>
      <c r="R240" s="32">
        <f>Q240/12</f>
        <v>221.83333333333334</v>
      </c>
      <c r="S240" s="53" t="s">
        <v>254</v>
      </c>
    </row>
    <row r="241" spans="1:20" s="13" customFormat="1" ht="15">
      <c r="A241" s="26" t="s">
        <v>255</v>
      </c>
      <c r="B241" s="20"/>
      <c r="C241" s="8"/>
      <c r="D241" s="29">
        <v>9</v>
      </c>
      <c r="E241" s="29">
        <v>2</v>
      </c>
      <c r="F241" s="29">
        <v>5</v>
      </c>
      <c r="G241" s="29">
        <v>64</v>
      </c>
      <c r="H241" s="29">
        <v>42</v>
      </c>
      <c r="I241" s="29">
        <v>52</v>
      </c>
      <c r="J241" s="29">
        <v>40</v>
      </c>
      <c r="K241" s="33">
        <v>70</v>
      </c>
      <c r="L241" s="33">
        <v>54</v>
      </c>
      <c r="M241" s="33">
        <v>64</v>
      </c>
      <c r="N241" s="29">
        <v>73</v>
      </c>
      <c r="O241" s="29">
        <v>42</v>
      </c>
      <c r="P241" s="31">
        <f aca="true" t="shared" si="15" ref="P241:P269">SUM(D241:O241)</f>
        <v>517</v>
      </c>
      <c r="Q241" s="37"/>
      <c r="R241" s="8"/>
      <c r="S241" s="53"/>
      <c r="T241" s="17"/>
    </row>
    <row r="242" spans="1:20" s="13" customFormat="1" ht="15">
      <c r="A242" s="26" t="s">
        <v>256</v>
      </c>
      <c r="B242" s="20"/>
      <c r="C242" s="39"/>
      <c r="D242" s="29">
        <v>10</v>
      </c>
      <c r="E242" s="29">
        <v>7</v>
      </c>
      <c r="F242" s="29">
        <v>12</v>
      </c>
      <c r="G242" s="29">
        <v>70</v>
      </c>
      <c r="H242" s="29">
        <v>103</v>
      </c>
      <c r="I242" s="29">
        <v>124</v>
      </c>
      <c r="J242" s="29">
        <v>82</v>
      </c>
      <c r="K242" s="33">
        <v>106</v>
      </c>
      <c r="L242" s="33">
        <v>87</v>
      </c>
      <c r="M242" s="29">
        <v>134</v>
      </c>
      <c r="N242" s="29">
        <v>72</v>
      </c>
      <c r="O242" s="29">
        <v>26</v>
      </c>
      <c r="P242" s="31">
        <f t="shared" si="15"/>
        <v>833</v>
      </c>
      <c r="Q242" s="40"/>
      <c r="R242" s="39"/>
      <c r="S242" s="54"/>
      <c r="T242" s="16"/>
    </row>
    <row r="243" spans="1:20" s="13" customFormat="1" ht="15">
      <c r="A243" s="26" t="s">
        <v>257</v>
      </c>
      <c r="B243" s="20"/>
      <c r="C243" s="39"/>
      <c r="D243" s="29">
        <v>89</v>
      </c>
      <c r="E243" s="29">
        <v>40</v>
      </c>
      <c r="F243" s="29">
        <v>32</v>
      </c>
      <c r="G243" s="29">
        <v>72</v>
      </c>
      <c r="H243" s="29">
        <v>58</v>
      </c>
      <c r="I243" s="29">
        <v>68</v>
      </c>
      <c r="J243" s="29">
        <v>38</v>
      </c>
      <c r="K243" s="33">
        <v>66</v>
      </c>
      <c r="L243" s="33">
        <v>89</v>
      </c>
      <c r="M243" s="33">
        <v>119</v>
      </c>
      <c r="N243" s="29">
        <v>85</v>
      </c>
      <c r="O243" s="29">
        <v>40</v>
      </c>
      <c r="P243" s="31">
        <f t="shared" si="15"/>
        <v>796</v>
      </c>
      <c r="Q243" s="40"/>
      <c r="R243" s="39"/>
      <c r="S243" s="54"/>
      <c r="T243" s="16"/>
    </row>
    <row r="244" spans="1:20" s="13" customFormat="1" ht="15">
      <c r="A244" s="26" t="s">
        <v>258</v>
      </c>
      <c r="B244" s="20"/>
      <c r="C244" s="39"/>
      <c r="D244" s="29">
        <v>5</v>
      </c>
      <c r="E244" s="29">
        <v>6</v>
      </c>
      <c r="F244" s="29">
        <v>11</v>
      </c>
      <c r="G244" s="29">
        <v>10</v>
      </c>
      <c r="H244" s="29">
        <v>13</v>
      </c>
      <c r="I244" s="29">
        <v>24</v>
      </c>
      <c r="J244" s="29">
        <v>11</v>
      </c>
      <c r="K244" s="33">
        <v>18</v>
      </c>
      <c r="L244" s="33">
        <v>18</v>
      </c>
      <c r="M244" s="29">
        <v>34</v>
      </c>
      <c r="N244" s="29">
        <v>18</v>
      </c>
      <c r="O244" s="29">
        <v>20</v>
      </c>
      <c r="P244" s="31">
        <f t="shared" si="15"/>
        <v>188</v>
      </c>
      <c r="Q244" s="40"/>
      <c r="R244" s="39"/>
      <c r="S244" s="54"/>
      <c r="T244" s="17"/>
    </row>
    <row r="245" spans="1:20" s="13" customFormat="1" ht="15">
      <c r="A245" s="26" t="s">
        <v>259</v>
      </c>
      <c r="B245" s="20"/>
      <c r="C245" s="39"/>
      <c r="D245" s="29">
        <v>1</v>
      </c>
      <c r="E245" s="29"/>
      <c r="F245" s="29">
        <v>1</v>
      </c>
      <c r="G245" s="29">
        <v>24</v>
      </c>
      <c r="H245" s="29">
        <v>7</v>
      </c>
      <c r="I245" s="29">
        <v>29</v>
      </c>
      <c r="J245" s="29">
        <v>9</v>
      </c>
      <c r="K245" s="33">
        <v>11</v>
      </c>
      <c r="L245" s="33">
        <v>25</v>
      </c>
      <c r="M245" s="33">
        <v>26</v>
      </c>
      <c r="N245" s="29">
        <v>16</v>
      </c>
      <c r="O245" s="29">
        <v>18</v>
      </c>
      <c r="P245" s="31">
        <f t="shared" si="15"/>
        <v>167</v>
      </c>
      <c r="Q245" s="40"/>
      <c r="R245" s="39"/>
      <c r="S245" s="54"/>
      <c r="T245" s="16"/>
    </row>
    <row r="246" spans="1:20" s="13" customFormat="1" ht="15">
      <c r="A246" s="26" t="s">
        <v>260</v>
      </c>
      <c r="B246" s="20"/>
      <c r="C246" s="39"/>
      <c r="D246" s="29">
        <v>40</v>
      </c>
      <c r="E246" s="29">
        <v>72</v>
      </c>
      <c r="F246" s="29">
        <v>72</v>
      </c>
      <c r="G246" s="29">
        <v>129</v>
      </c>
      <c r="H246" s="29">
        <v>201</v>
      </c>
      <c r="I246" s="29">
        <v>157</v>
      </c>
      <c r="J246" s="29">
        <v>88</v>
      </c>
      <c r="K246" s="33">
        <v>296</v>
      </c>
      <c r="L246" s="33">
        <v>198</v>
      </c>
      <c r="M246" s="33">
        <v>231</v>
      </c>
      <c r="N246" s="29">
        <v>171</v>
      </c>
      <c r="O246" s="29">
        <v>177</v>
      </c>
      <c r="P246" s="31">
        <f t="shared" si="15"/>
        <v>1832</v>
      </c>
      <c r="Q246" s="40"/>
      <c r="R246" s="39"/>
      <c r="S246" s="54"/>
      <c r="T246" s="16"/>
    </row>
    <row r="247" spans="1:20" s="13" customFormat="1" ht="15">
      <c r="A247" s="26" t="s">
        <v>261</v>
      </c>
      <c r="B247" s="20"/>
      <c r="C247" s="39"/>
      <c r="D247" s="29">
        <v>25</v>
      </c>
      <c r="E247" s="29">
        <v>4</v>
      </c>
      <c r="F247" s="29">
        <v>3</v>
      </c>
      <c r="G247" s="29">
        <v>23</v>
      </c>
      <c r="H247" s="29">
        <v>22</v>
      </c>
      <c r="I247" s="29">
        <v>24</v>
      </c>
      <c r="J247" s="29">
        <v>16</v>
      </c>
      <c r="K247" s="33">
        <v>59</v>
      </c>
      <c r="L247" s="33">
        <v>34</v>
      </c>
      <c r="M247" s="29">
        <v>53</v>
      </c>
      <c r="N247" s="29">
        <v>42</v>
      </c>
      <c r="O247" s="29">
        <v>41</v>
      </c>
      <c r="P247" s="31">
        <f t="shared" si="15"/>
        <v>346</v>
      </c>
      <c r="Q247" s="40"/>
      <c r="R247" s="39"/>
      <c r="S247" s="54"/>
      <c r="T247" s="16"/>
    </row>
    <row r="248" spans="1:20" s="13" customFormat="1" ht="15">
      <c r="A248" s="26" t="s">
        <v>262</v>
      </c>
      <c r="B248" s="20"/>
      <c r="C248" s="39"/>
      <c r="D248" s="29">
        <v>16</v>
      </c>
      <c r="E248" s="29">
        <v>7</v>
      </c>
      <c r="F248" s="29">
        <v>18</v>
      </c>
      <c r="G248" s="29">
        <v>8</v>
      </c>
      <c r="H248" s="29">
        <v>123</v>
      </c>
      <c r="I248" s="29">
        <v>6</v>
      </c>
      <c r="J248" s="29">
        <v>4</v>
      </c>
      <c r="K248" s="33">
        <v>16</v>
      </c>
      <c r="L248" s="33">
        <v>17</v>
      </c>
      <c r="M248" s="33">
        <v>120</v>
      </c>
      <c r="N248" s="29">
        <v>72</v>
      </c>
      <c r="O248" s="29">
        <v>40</v>
      </c>
      <c r="P248" s="31">
        <f t="shared" si="15"/>
        <v>447</v>
      </c>
      <c r="Q248" s="40"/>
      <c r="R248" s="39"/>
      <c r="S248" s="54"/>
      <c r="T248" s="17"/>
    </row>
    <row r="249" spans="1:20" s="13" customFormat="1" ht="15">
      <c r="A249" s="26" t="s">
        <v>263</v>
      </c>
      <c r="B249" s="20"/>
      <c r="C249" s="32">
        <v>886</v>
      </c>
      <c r="D249" s="29">
        <v>18</v>
      </c>
      <c r="E249" s="29">
        <v>9</v>
      </c>
      <c r="F249" s="29">
        <v>52</v>
      </c>
      <c r="G249" s="29">
        <v>46</v>
      </c>
      <c r="H249" s="29">
        <v>51</v>
      </c>
      <c r="I249" s="29">
        <v>80</v>
      </c>
      <c r="J249" s="29">
        <v>70</v>
      </c>
      <c r="K249" s="33">
        <v>56</v>
      </c>
      <c r="L249" s="33">
        <v>68</v>
      </c>
      <c r="M249" s="33">
        <v>67</v>
      </c>
      <c r="N249" s="29">
        <v>56</v>
      </c>
      <c r="O249" s="29">
        <v>88</v>
      </c>
      <c r="P249" s="31">
        <f t="shared" si="15"/>
        <v>661</v>
      </c>
      <c r="Q249" s="42">
        <f>SUM(P241:P249)</f>
        <v>5787</v>
      </c>
      <c r="R249" s="32">
        <f>Q249/12</f>
        <v>482.25</v>
      </c>
      <c r="S249" s="55" t="s">
        <v>264</v>
      </c>
      <c r="T249" s="17"/>
    </row>
    <row r="250" spans="1:20" s="13" customFormat="1" ht="15">
      <c r="A250" s="26" t="s">
        <v>265</v>
      </c>
      <c r="B250" s="20"/>
      <c r="C250" s="32"/>
      <c r="D250" s="29"/>
      <c r="E250" s="29"/>
      <c r="F250" s="29">
        <v>1</v>
      </c>
      <c r="G250" s="29">
        <v>102</v>
      </c>
      <c r="H250" s="29">
        <v>91</v>
      </c>
      <c r="I250" s="29">
        <v>125</v>
      </c>
      <c r="J250" s="29">
        <v>230</v>
      </c>
      <c r="K250" s="33">
        <v>290</v>
      </c>
      <c r="L250" s="33">
        <v>260</v>
      </c>
      <c r="M250" s="33">
        <v>260</v>
      </c>
      <c r="N250" s="29">
        <v>133</v>
      </c>
      <c r="O250" s="29">
        <v>95</v>
      </c>
      <c r="P250" s="31">
        <f t="shared" si="15"/>
        <v>1587</v>
      </c>
      <c r="Q250" s="37"/>
      <c r="R250" s="8"/>
      <c r="S250" s="54"/>
      <c r="T250" s="17"/>
    </row>
    <row r="251" spans="1:20" s="13" customFormat="1" ht="15">
      <c r="A251" s="26" t="s">
        <v>297</v>
      </c>
      <c r="B251" s="20"/>
      <c r="C251" s="28">
        <v>0</v>
      </c>
      <c r="D251" s="29"/>
      <c r="E251" s="29"/>
      <c r="F251" s="29"/>
      <c r="G251" s="29">
        <v>12</v>
      </c>
      <c r="H251" s="29">
        <v>13</v>
      </c>
      <c r="I251" s="29">
        <v>9</v>
      </c>
      <c r="J251" s="29">
        <v>70</v>
      </c>
      <c r="K251" s="33">
        <v>44</v>
      </c>
      <c r="L251" s="33">
        <v>23</v>
      </c>
      <c r="M251" s="33">
        <v>35</v>
      </c>
      <c r="N251" s="29">
        <v>35</v>
      </c>
      <c r="O251" s="29">
        <v>12</v>
      </c>
      <c r="P251" s="31">
        <f t="shared" si="15"/>
        <v>253</v>
      </c>
      <c r="Q251" s="42">
        <f>SUM(P250:P251)</f>
        <v>1840</v>
      </c>
      <c r="R251" s="32">
        <f aca="true" t="shared" si="16" ref="R251:R270">Q251/12</f>
        <v>153.33333333333334</v>
      </c>
      <c r="S251" s="55" t="s">
        <v>299</v>
      </c>
      <c r="T251" s="17"/>
    </row>
    <row r="252" spans="1:20" s="13" customFormat="1" ht="15">
      <c r="A252" s="26" t="s">
        <v>298</v>
      </c>
      <c r="B252" s="20"/>
      <c r="C252" s="32">
        <v>207</v>
      </c>
      <c r="D252" s="29">
        <v>176</v>
      </c>
      <c r="E252" s="29">
        <v>228</v>
      </c>
      <c r="F252" s="29">
        <v>255</v>
      </c>
      <c r="G252" s="29">
        <v>158</v>
      </c>
      <c r="H252" s="29">
        <v>109</v>
      </c>
      <c r="I252" s="29">
        <v>121</v>
      </c>
      <c r="J252" s="29">
        <v>164</v>
      </c>
      <c r="K252" s="29">
        <v>258</v>
      </c>
      <c r="L252" s="33">
        <v>190</v>
      </c>
      <c r="M252" s="29">
        <v>210</v>
      </c>
      <c r="N252" s="29">
        <v>246</v>
      </c>
      <c r="O252" s="29">
        <v>114</v>
      </c>
      <c r="P252" s="31">
        <f t="shared" si="15"/>
        <v>2229</v>
      </c>
      <c r="Q252" s="31">
        <f aca="true" t="shared" si="17" ref="Q252:Q269">P252</f>
        <v>2229</v>
      </c>
      <c r="R252" s="32">
        <f t="shared" si="16"/>
        <v>185.75</v>
      </c>
      <c r="S252" s="56" t="s">
        <v>266</v>
      </c>
      <c r="T252" s="16"/>
    </row>
    <row r="253" spans="1:19" s="13" customFormat="1" ht="15">
      <c r="A253" s="26" t="s">
        <v>267</v>
      </c>
      <c r="B253" s="20"/>
      <c r="C253" s="28">
        <v>323</v>
      </c>
      <c r="D253" s="29">
        <v>395</v>
      </c>
      <c r="E253" s="29">
        <v>406</v>
      </c>
      <c r="F253" s="29">
        <v>469</v>
      </c>
      <c r="G253" s="29">
        <v>345</v>
      </c>
      <c r="H253" s="29">
        <v>318</v>
      </c>
      <c r="I253" s="29">
        <v>237</v>
      </c>
      <c r="J253" s="29">
        <v>287</v>
      </c>
      <c r="K253" s="29">
        <v>351</v>
      </c>
      <c r="L253" s="33">
        <v>399</v>
      </c>
      <c r="M253" s="33">
        <v>389</v>
      </c>
      <c r="N253" s="29">
        <v>273</v>
      </c>
      <c r="O253" s="29">
        <v>243</v>
      </c>
      <c r="P253" s="31">
        <f t="shared" si="15"/>
        <v>4112</v>
      </c>
      <c r="Q253" s="31">
        <f t="shared" si="17"/>
        <v>4112</v>
      </c>
      <c r="R253" s="32">
        <f t="shared" si="16"/>
        <v>342.6666666666667</v>
      </c>
      <c r="S253" s="56" t="s">
        <v>268</v>
      </c>
    </row>
    <row r="254" spans="1:19" s="13" customFormat="1" ht="15">
      <c r="A254" s="26" t="s">
        <v>269</v>
      </c>
      <c r="B254" s="20"/>
      <c r="C254" s="28">
        <v>13</v>
      </c>
      <c r="D254" s="29">
        <v>22</v>
      </c>
      <c r="E254" s="29">
        <v>12</v>
      </c>
      <c r="F254" s="29">
        <v>15</v>
      </c>
      <c r="G254" s="29">
        <v>15</v>
      </c>
      <c r="H254" s="29">
        <v>10</v>
      </c>
      <c r="I254" s="29">
        <v>14</v>
      </c>
      <c r="J254" s="29">
        <v>18</v>
      </c>
      <c r="K254" s="29">
        <v>8</v>
      </c>
      <c r="L254" s="33">
        <v>11</v>
      </c>
      <c r="M254" s="33">
        <v>7</v>
      </c>
      <c r="N254" s="29">
        <v>5</v>
      </c>
      <c r="O254" s="29">
        <v>2</v>
      </c>
      <c r="P254" s="31">
        <f t="shared" si="15"/>
        <v>139</v>
      </c>
      <c r="Q254" s="31">
        <f t="shared" si="17"/>
        <v>139</v>
      </c>
      <c r="R254" s="32">
        <f t="shared" si="16"/>
        <v>11.583333333333334</v>
      </c>
      <c r="S254" s="56" t="s">
        <v>270</v>
      </c>
    </row>
    <row r="255" spans="1:20" s="13" customFormat="1" ht="15">
      <c r="A255" s="26" t="s">
        <v>271</v>
      </c>
      <c r="B255" s="20"/>
      <c r="C255" s="28">
        <v>163</v>
      </c>
      <c r="D255" s="29">
        <v>33</v>
      </c>
      <c r="E255" s="29">
        <v>19</v>
      </c>
      <c r="F255" s="29">
        <v>11</v>
      </c>
      <c r="G255" s="29">
        <v>34</v>
      </c>
      <c r="H255" s="29">
        <v>104</v>
      </c>
      <c r="I255" s="29">
        <v>74</v>
      </c>
      <c r="J255" s="29">
        <v>115</v>
      </c>
      <c r="K255" s="29">
        <v>181</v>
      </c>
      <c r="L255" s="33">
        <v>97</v>
      </c>
      <c r="M255" s="33">
        <v>132</v>
      </c>
      <c r="N255" s="29">
        <v>144</v>
      </c>
      <c r="O255" s="29">
        <v>80</v>
      </c>
      <c r="P255" s="31">
        <f t="shared" si="15"/>
        <v>1024</v>
      </c>
      <c r="Q255" s="31">
        <f t="shared" si="17"/>
        <v>1024</v>
      </c>
      <c r="R255" s="32">
        <f t="shared" si="16"/>
        <v>85.33333333333333</v>
      </c>
      <c r="S255" s="56" t="s">
        <v>272</v>
      </c>
      <c r="T255" s="13" t="s">
        <v>0</v>
      </c>
    </row>
    <row r="256" spans="1:19" s="13" customFormat="1" ht="15">
      <c r="A256" s="26" t="s">
        <v>273</v>
      </c>
      <c r="B256" s="20"/>
      <c r="C256" s="28"/>
      <c r="D256" s="29"/>
      <c r="E256" s="29"/>
      <c r="F256" s="29">
        <v>1</v>
      </c>
      <c r="G256" s="29">
        <v>47</v>
      </c>
      <c r="H256" s="29">
        <v>124</v>
      </c>
      <c r="I256" s="29">
        <v>103</v>
      </c>
      <c r="J256" s="29">
        <v>72</v>
      </c>
      <c r="K256" s="29">
        <v>95</v>
      </c>
      <c r="L256" s="33">
        <v>78</v>
      </c>
      <c r="M256" s="33">
        <v>106</v>
      </c>
      <c r="N256" s="29">
        <v>61</v>
      </c>
      <c r="O256" s="29">
        <v>15</v>
      </c>
      <c r="P256" s="31">
        <f t="shared" si="15"/>
        <v>702</v>
      </c>
      <c r="Q256" s="31">
        <f t="shared" si="17"/>
        <v>702</v>
      </c>
      <c r="R256" s="32">
        <f t="shared" si="16"/>
        <v>58.5</v>
      </c>
      <c r="S256" s="56" t="s">
        <v>274</v>
      </c>
    </row>
    <row r="257" spans="1:19" s="13" customFormat="1" ht="15">
      <c r="A257" s="26" t="s">
        <v>275</v>
      </c>
      <c r="B257" s="20"/>
      <c r="C257" s="28">
        <v>244</v>
      </c>
      <c r="D257" s="29">
        <v>184</v>
      </c>
      <c r="E257" s="29">
        <v>250</v>
      </c>
      <c r="F257" s="29">
        <v>157</v>
      </c>
      <c r="G257" s="29">
        <v>176</v>
      </c>
      <c r="H257" s="29">
        <v>163</v>
      </c>
      <c r="I257" s="29">
        <v>192</v>
      </c>
      <c r="J257" s="29">
        <v>95</v>
      </c>
      <c r="K257" s="29">
        <v>197</v>
      </c>
      <c r="L257" s="33">
        <v>189</v>
      </c>
      <c r="M257" s="33">
        <v>162</v>
      </c>
      <c r="N257" s="29">
        <v>95</v>
      </c>
      <c r="O257" s="29">
        <v>116</v>
      </c>
      <c r="P257" s="31">
        <f t="shared" si="15"/>
        <v>1976</v>
      </c>
      <c r="Q257" s="31">
        <f t="shared" si="17"/>
        <v>1976</v>
      </c>
      <c r="R257" s="32">
        <f t="shared" si="16"/>
        <v>164.66666666666666</v>
      </c>
      <c r="S257" s="56" t="s">
        <v>276</v>
      </c>
    </row>
    <row r="258" spans="1:20" s="19" customFormat="1" ht="15">
      <c r="A258" s="57" t="s">
        <v>277</v>
      </c>
      <c r="B258" s="58"/>
      <c r="C258" s="59">
        <v>161</v>
      </c>
      <c r="D258" s="60">
        <v>204</v>
      </c>
      <c r="E258" s="60">
        <v>163</v>
      </c>
      <c r="F258" s="61">
        <v>205</v>
      </c>
      <c r="G258" s="60">
        <v>124</v>
      </c>
      <c r="H258" s="60">
        <v>108</v>
      </c>
      <c r="I258" s="60">
        <v>201</v>
      </c>
      <c r="J258" s="62">
        <v>66</v>
      </c>
      <c r="K258" s="29">
        <v>243</v>
      </c>
      <c r="L258" s="60">
        <v>138</v>
      </c>
      <c r="M258" s="60">
        <v>76</v>
      </c>
      <c r="N258" s="60">
        <v>145</v>
      </c>
      <c r="O258" s="60">
        <v>136</v>
      </c>
      <c r="P258" s="63">
        <f>SUM(D258:O258)</f>
        <v>1809</v>
      </c>
      <c r="Q258" s="31">
        <f t="shared" si="17"/>
        <v>1809</v>
      </c>
      <c r="R258" s="32">
        <f t="shared" si="16"/>
        <v>150.75</v>
      </c>
      <c r="S258" s="53" t="s">
        <v>278</v>
      </c>
      <c r="T258" s="18"/>
    </row>
    <row r="259" spans="1:19" s="13" customFormat="1" ht="15">
      <c r="A259" s="26" t="s">
        <v>279</v>
      </c>
      <c r="B259" s="20"/>
      <c r="C259" s="28">
        <v>298</v>
      </c>
      <c r="D259" s="29">
        <v>282</v>
      </c>
      <c r="E259" s="29">
        <v>193</v>
      </c>
      <c r="F259" s="29">
        <v>194</v>
      </c>
      <c r="G259" s="29">
        <v>265</v>
      </c>
      <c r="H259" s="29">
        <v>111</v>
      </c>
      <c r="I259" s="29">
        <v>116</v>
      </c>
      <c r="J259" s="29">
        <v>158</v>
      </c>
      <c r="K259" s="29">
        <v>269</v>
      </c>
      <c r="L259" s="33">
        <v>175</v>
      </c>
      <c r="M259" s="33">
        <v>240</v>
      </c>
      <c r="N259" s="29">
        <v>290</v>
      </c>
      <c r="O259" s="29">
        <v>282</v>
      </c>
      <c r="P259" s="31">
        <f t="shared" si="15"/>
        <v>2575</v>
      </c>
      <c r="Q259" s="31">
        <f t="shared" si="17"/>
        <v>2575</v>
      </c>
      <c r="R259" s="32">
        <f t="shared" si="16"/>
        <v>214.58333333333334</v>
      </c>
      <c r="S259" s="56" t="s">
        <v>164</v>
      </c>
    </row>
    <row r="260" spans="1:19" s="13" customFormat="1" ht="15">
      <c r="A260" s="26" t="s">
        <v>280</v>
      </c>
      <c r="B260" s="20"/>
      <c r="C260" s="28">
        <v>24</v>
      </c>
      <c r="D260" s="29">
        <v>284</v>
      </c>
      <c r="E260" s="29">
        <v>234</v>
      </c>
      <c r="F260" s="29">
        <v>218</v>
      </c>
      <c r="G260" s="29">
        <v>105</v>
      </c>
      <c r="H260" s="29">
        <v>121</v>
      </c>
      <c r="I260" s="29">
        <v>256</v>
      </c>
      <c r="J260" s="29">
        <v>59</v>
      </c>
      <c r="K260" s="29">
        <v>377</v>
      </c>
      <c r="L260" s="33">
        <v>241</v>
      </c>
      <c r="M260" s="33">
        <v>170</v>
      </c>
      <c r="N260" s="29">
        <v>185</v>
      </c>
      <c r="O260" s="29">
        <v>181</v>
      </c>
      <c r="P260" s="31">
        <f t="shared" si="15"/>
        <v>2431</v>
      </c>
      <c r="Q260" s="31">
        <f t="shared" si="17"/>
        <v>2431</v>
      </c>
      <c r="R260" s="32">
        <f t="shared" si="16"/>
        <v>202.58333333333334</v>
      </c>
      <c r="S260" s="56"/>
    </row>
    <row r="261" spans="1:20" s="13" customFormat="1" ht="15">
      <c r="A261" s="26" t="s">
        <v>281</v>
      </c>
      <c r="B261" s="20"/>
      <c r="C261" s="28">
        <v>86</v>
      </c>
      <c r="D261" s="29">
        <v>120</v>
      </c>
      <c r="E261" s="29">
        <v>76</v>
      </c>
      <c r="F261" s="29">
        <v>93</v>
      </c>
      <c r="G261" s="29">
        <v>44</v>
      </c>
      <c r="H261" s="29">
        <v>55</v>
      </c>
      <c r="I261" s="29">
        <v>85</v>
      </c>
      <c r="J261" s="29">
        <v>39</v>
      </c>
      <c r="K261" s="33">
        <v>145</v>
      </c>
      <c r="L261" s="33">
        <v>113</v>
      </c>
      <c r="M261" s="33">
        <v>46</v>
      </c>
      <c r="N261" s="29">
        <v>141</v>
      </c>
      <c r="O261" s="29">
        <v>175</v>
      </c>
      <c r="P261" s="31">
        <f>SUM(D261:O261)</f>
        <v>1132</v>
      </c>
      <c r="Q261" s="31">
        <f t="shared" si="17"/>
        <v>1132</v>
      </c>
      <c r="R261" s="32">
        <f t="shared" si="16"/>
        <v>94.33333333333333</v>
      </c>
      <c r="S261" s="56" t="s">
        <v>282</v>
      </c>
      <c r="T261" s="17"/>
    </row>
    <row r="262" spans="1:20" s="13" customFormat="1" ht="15">
      <c r="A262" s="26" t="s">
        <v>283</v>
      </c>
      <c r="B262" s="20"/>
      <c r="C262" s="28">
        <v>206</v>
      </c>
      <c r="D262" s="29">
        <v>580</v>
      </c>
      <c r="E262" s="29">
        <v>501</v>
      </c>
      <c r="F262" s="61">
        <v>272</v>
      </c>
      <c r="G262" s="29">
        <v>212</v>
      </c>
      <c r="H262" s="29">
        <v>348</v>
      </c>
      <c r="I262" s="29">
        <v>282</v>
      </c>
      <c r="J262" s="29">
        <v>218</v>
      </c>
      <c r="K262" s="29">
        <v>319</v>
      </c>
      <c r="L262" s="33">
        <v>262</v>
      </c>
      <c r="M262" s="29">
        <v>383</v>
      </c>
      <c r="N262" s="29">
        <v>401</v>
      </c>
      <c r="O262" s="29">
        <v>334</v>
      </c>
      <c r="P262" s="31">
        <f>SUM(D262:O262)</f>
        <v>4112</v>
      </c>
      <c r="Q262" s="31">
        <f t="shared" si="17"/>
        <v>4112</v>
      </c>
      <c r="R262" s="32">
        <f t="shared" si="16"/>
        <v>342.6666666666667</v>
      </c>
      <c r="S262" s="55" t="s">
        <v>284</v>
      </c>
      <c r="T262" s="16"/>
    </row>
    <row r="263" spans="1:19" s="13" customFormat="1" ht="15">
      <c r="A263" s="26" t="s">
        <v>285</v>
      </c>
      <c r="B263" s="20"/>
      <c r="C263" s="28">
        <v>246</v>
      </c>
      <c r="D263" s="29">
        <v>325</v>
      </c>
      <c r="E263" s="29">
        <v>309</v>
      </c>
      <c r="F263" s="29">
        <v>306</v>
      </c>
      <c r="G263" s="29">
        <v>204</v>
      </c>
      <c r="H263" s="29">
        <v>175</v>
      </c>
      <c r="I263" s="29">
        <v>212</v>
      </c>
      <c r="J263" s="29">
        <v>161</v>
      </c>
      <c r="K263" s="29">
        <v>361</v>
      </c>
      <c r="L263" s="33">
        <v>320</v>
      </c>
      <c r="M263" s="33">
        <v>373</v>
      </c>
      <c r="N263" s="29">
        <v>265</v>
      </c>
      <c r="O263" s="29">
        <v>138</v>
      </c>
      <c r="P263" s="31">
        <f t="shared" si="15"/>
        <v>3149</v>
      </c>
      <c r="Q263" s="31">
        <f t="shared" si="17"/>
        <v>3149</v>
      </c>
      <c r="R263" s="32">
        <f t="shared" si="16"/>
        <v>262.4166666666667</v>
      </c>
      <c r="S263" s="55" t="s">
        <v>193</v>
      </c>
    </row>
    <row r="264" spans="1:20" s="13" customFormat="1" ht="15">
      <c r="A264" s="26" t="s">
        <v>286</v>
      </c>
      <c r="B264" s="20"/>
      <c r="C264" s="28">
        <v>196</v>
      </c>
      <c r="D264" s="29">
        <v>141</v>
      </c>
      <c r="E264" s="29">
        <v>179</v>
      </c>
      <c r="F264" s="29">
        <v>178</v>
      </c>
      <c r="G264" s="29">
        <v>117</v>
      </c>
      <c r="H264" s="29">
        <v>144</v>
      </c>
      <c r="I264" s="29">
        <v>302</v>
      </c>
      <c r="J264" s="29">
        <v>112</v>
      </c>
      <c r="K264" s="29">
        <v>130</v>
      </c>
      <c r="L264" s="33">
        <v>93</v>
      </c>
      <c r="M264" s="29">
        <v>140</v>
      </c>
      <c r="N264" s="29">
        <v>197</v>
      </c>
      <c r="O264" s="29">
        <v>116</v>
      </c>
      <c r="P264" s="31">
        <f>SUM(D264:O264)</f>
        <v>1849</v>
      </c>
      <c r="Q264" s="31">
        <f t="shared" si="17"/>
        <v>1849</v>
      </c>
      <c r="R264" s="32">
        <f t="shared" si="16"/>
        <v>154.08333333333334</v>
      </c>
      <c r="S264" s="53" t="s">
        <v>287</v>
      </c>
      <c r="T264" s="16"/>
    </row>
    <row r="265" spans="1:20" s="13" customFormat="1" ht="15">
      <c r="A265" s="26" t="s">
        <v>342</v>
      </c>
      <c r="B265" s="20"/>
      <c r="C265" s="28"/>
      <c r="D265" s="29"/>
      <c r="E265" s="29"/>
      <c r="F265" s="29"/>
      <c r="G265" s="29"/>
      <c r="H265" s="29"/>
      <c r="I265" s="29"/>
      <c r="J265" s="29"/>
      <c r="K265" s="29"/>
      <c r="L265" s="33"/>
      <c r="M265" s="29">
        <v>2</v>
      </c>
      <c r="N265" s="29"/>
      <c r="O265" s="29">
        <v>3</v>
      </c>
      <c r="P265" s="31">
        <f>SUM(D265:O265)</f>
        <v>5</v>
      </c>
      <c r="Q265" s="31">
        <f t="shared" si="17"/>
        <v>5</v>
      </c>
      <c r="R265" s="32">
        <f t="shared" si="16"/>
        <v>0.4166666666666667</v>
      </c>
      <c r="S265" s="53" t="s">
        <v>341</v>
      </c>
      <c r="T265" s="16"/>
    </row>
    <row r="266" spans="1:20" s="13" customFormat="1" ht="15">
      <c r="A266" s="26" t="s">
        <v>288</v>
      </c>
      <c r="B266" s="20"/>
      <c r="C266" s="28">
        <v>221</v>
      </c>
      <c r="D266" s="29">
        <v>258</v>
      </c>
      <c r="E266" s="29">
        <v>354</v>
      </c>
      <c r="F266" s="29">
        <v>256</v>
      </c>
      <c r="G266" s="29">
        <v>264</v>
      </c>
      <c r="H266" s="29">
        <v>182</v>
      </c>
      <c r="I266" s="29">
        <v>133</v>
      </c>
      <c r="J266" s="29">
        <v>166</v>
      </c>
      <c r="K266" s="29">
        <v>309</v>
      </c>
      <c r="L266" s="33">
        <v>204</v>
      </c>
      <c r="M266" s="33">
        <v>318</v>
      </c>
      <c r="N266" s="29">
        <v>215</v>
      </c>
      <c r="O266" s="29">
        <v>121</v>
      </c>
      <c r="P266" s="31">
        <f>SUM(D266:O266)</f>
        <v>2780</v>
      </c>
      <c r="Q266" s="31">
        <f t="shared" si="17"/>
        <v>2780</v>
      </c>
      <c r="R266" s="32">
        <f t="shared" si="16"/>
        <v>231.66666666666666</v>
      </c>
      <c r="S266" s="56" t="s">
        <v>289</v>
      </c>
      <c r="T266" s="17"/>
    </row>
    <row r="267" spans="1:19" s="13" customFormat="1" ht="15">
      <c r="A267" s="26" t="s">
        <v>290</v>
      </c>
      <c r="B267" s="20"/>
      <c r="C267" s="28">
        <v>11</v>
      </c>
      <c r="D267" s="29">
        <v>8</v>
      </c>
      <c r="E267" s="29">
        <v>8</v>
      </c>
      <c r="F267" s="29">
        <v>2</v>
      </c>
      <c r="G267" s="29">
        <v>5</v>
      </c>
      <c r="H267" s="29">
        <v>5</v>
      </c>
      <c r="I267" s="29">
        <v>5</v>
      </c>
      <c r="J267" s="29">
        <v>2</v>
      </c>
      <c r="K267" s="29">
        <v>2</v>
      </c>
      <c r="L267" s="33">
        <v>1</v>
      </c>
      <c r="M267" s="33">
        <v>4</v>
      </c>
      <c r="N267" s="29">
        <v>8</v>
      </c>
      <c r="O267" s="29">
        <v>3</v>
      </c>
      <c r="P267" s="31">
        <f t="shared" si="15"/>
        <v>53</v>
      </c>
      <c r="Q267" s="31">
        <f t="shared" si="17"/>
        <v>53</v>
      </c>
      <c r="R267" s="32">
        <f t="shared" si="16"/>
        <v>4.416666666666667</v>
      </c>
      <c r="S267" s="56" t="s">
        <v>195</v>
      </c>
    </row>
    <row r="268" spans="1:19" s="13" customFormat="1" ht="15">
      <c r="A268" s="26" t="s">
        <v>291</v>
      </c>
      <c r="B268" s="20"/>
      <c r="C268" s="28">
        <v>13</v>
      </c>
      <c r="D268" s="29">
        <v>16</v>
      </c>
      <c r="E268" s="29">
        <v>22</v>
      </c>
      <c r="F268" s="29">
        <v>10</v>
      </c>
      <c r="G268" s="29">
        <v>20</v>
      </c>
      <c r="H268" s="29">
        <v>14</v>
      </c>
      <c r="I268" s="29">
        <v>9</v>
      </c>
      <c r="J268" s="29">
        <v>17</v>
      </c>
      <c r="K268" s="29">
        <v>12</v>
      </c>
      <c r="L268" s="33">
        <v>21</v>
      </c>
      <c r="M268" s="33">
        <v>24</v>
      </c>
      <c r="N268" s="29">
        <v>13</v>
      </c>
      <c r="O268" s="29">
        <v>6</v>
      </c>
      <c r="P268" s="31">
        <f>SUM(D268:O268)</f>
        <v>184</v>
      </c>
      <c r="Q268" s="31">
        <f t="shared" si="17"/>
        <v>184</v>
      </c>
      <c r="R268" s="32">
        <f t="shared" si="16"/>
        <v>15.333333333333334</v>
      </c>
      <c r="S268" s="56" t="s">
        <v>292</v>
      </c>
    </row>
    <row r="269" spans="1:19" s="13" customFormat="1" ht="15">
      <c r="A269" s="26" t="s">
        <v>293</v>
      </c>
      <c r="B269" s="20"/>
      <c r="C269" s="28">
        <v>343</v>
      </c>
      <c r="D269" s="29">
        <v>623</v>
      </c>
      <c r="E269" s="29">
        <v>334</v>
      </c>
      <c r="F269" s="29">
        <v>349</v>
      </c>
      <c r="G269" s="29">
        <v>179</v>
      </c>
      <c r="H269" s="29">
        <v>165</v>
      </c>
      <c r="I269" s="29">
        <v>276</v>
      </c>
      <c r="J269" s="29">
        <v>209</v>
      </c>
      <c r="K269" s="29">
        <v>328</v>
      </c>
      <c r="L269" s="33">
        <v>390</v>
      </c>
      <c r="M269" s="33">
        <v>219</v>
      </c>
      <c r="N269" s="29">
        <v>186</v>
      </c>
      <c r="O269" s="29">
        <v>95</v>
      </c>
      <c r="P269" s="31">
        <f t="shared" si="15"/>
        <v>3353</v>
      </c>
      <c r="Q269" s="31">
        <f t="shared" si="17"/>
        <v>3353</v>
      </c>
      <c r="R269" s="32">
        <f t="shared" si="16"/>
        <v>279.4166666666667</v>
      </c>
      <c r="S269" s="56" t="s">
        <v>294</v>
      </c>
    </row>
    <row r="270" spans="1:19" s="2" customFormat="1" ht="15.75">
      <c r="A270" s="49" t="s">
        <v>295</v>
      </c>
      <c r="B270" s="64"/>
      <c r="C270" s="28">
        <f>SUM(C236:C269)</f>
        <v>4181</v>
      </c>
      <c r="D270" s="31">
        <f aca="true" t="shared" si="18" ref="D270:I270">SUM(D236:D269)</f>
        <v>4553</v>
      </c>
      <c r="E270" s="31">
        <f t="shared" si="18"/>
        <v>4110</v>
      </c>
      <c r="F270" s="31">
        <f t="shared" si="18"/>
        <v>3845</v>
      </c>
      <c r="G270" s="31">
        <f t="shared" si="18"/>
        <v>3891</v>
      </c>
      <c r="H270" s="31">
        <f t="shared" si="18"/>
        <v>3688</v>
      </c>
      <c r="I270" s="31">
        <f t="shared" si="18"/>
        <v>3818</v>
      </c>
      <c r="J270" s="31">
        <f aca="true" t="shared" si="19" ref="J270:Q270">SUM(J236:J269)</f>
        <v>3261</v>
      </c>
      <c r="K270" s="31">
        <f t="shared" si="19"/>
        <v>5438</v>
      </c>
      <c r="L270" s="31">
        <f t="shared" si="19"/>
        <v>4519</v>
      </c>
      <c r="M270" s="31">
        <f t="shared" si="19"/>
        <v>5159</v>
      </c>
      <c r="N270" s="31">
        <f t="shared" si="19"/>
        <v>4432</v>
      </c>
      <c r="O270" s="31">
        <f t="shared" si="19"/>
        <v>3324</v>
      </c>
      <c r="P270" s="31">
        <f>SUM(D270:O270)</f>
        <v>50038</v>
      </c>
      <c r="Q270" s="31">
        <f t="shared" si="19"/>
        <v>50038</v>
      </c>
      <c r="R270" s="32">
        <f t="shared" si="16"/>
        <v>4169.833333333333</v>
      </c>
      <c r="S270" s="56"/>
    </row>
    <row r="271" spans="16:19" ht="12.75">
      <c r="P271" s="5"/>
      <c r="S271" s="6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</sheetData>
  <printOptions/>
  <pageMargins left="0.55" right="0.24" top="0.58" bottom="0.55" header="0.19" footer="0.2"/>
  <pageSetup horizontalDpi="600" verticalDpi="600" orientation="landscape" paperSize="9" scale="50" r:id="rId4"/>
  <headerFooter alignWithMargins="0">
    <oddHeader>&amp;REPJ desember 2000
</oddHeader>
    <oddFooter>&amp;L&amp;8&amp;F/&amp;D/DRAA&amp;RSide &amp;[&amp;P] av &amp;[&amp;N]</oddFooter>
  </headerFooter>
  <rowBreaks count="3" manualBreakCount="3">
    <brk id="81" max="21" man="1"/>
    <brk id="160" max="21" man="1"/>
    <brk id="231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Elektronisk Postjournal</dc:title>
  <dc:subject>Statistikk</dc:subject>
  <dc:creator>Anne Røed</dc:creator>
  <cp:keywords/>
  <dc:description/>
  <cp:lastModifiedBy>SI</cp:lastModifiedBy>
  <cp:lastPrinted>2001-03-16T09:12:55Z</cp:lastPrinted>
  <dcterms:created xsi:type="dcterms:W3CDTF">1997-11-17T12:49:49Z</dcterms:created>
  <dcterms:modified xsi:type="dcterms:W3CDTF">2001-02-05T13:54:32Z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